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9270" tabRatio="663" firstSheet="2" activeTab="2"/>
  </bookViews>
  <sheets>
    <sheet name="1.ข้อมูลการปล่อยGHG" sheetId="1" state="hidden" r:id="rId1"/>
    <sheet name="2.ข้อมูลการดูดกลับGHG" sheetId="2" state="hidden" r:id="rId2"/>
    <sheet name="คำนวณการปล่อยGHG" sheetId="9" r:id="rId3"/>
    <sheet name="การคำนวณการดูดกลับ GHG" sheetId="4" r:id="rId4"/>
    <sheet name="แหล่งข้อมูลอ้างอิง EF" sheetId="5" r:id="rId5"/>
  </sheets>
  <definedNames>
    <definedName name="_1._น้ำมันเบนซิน_แก๊สโซฮอลล์">'1.ข้อมูลการปล่อยGHG'!$S$8:$S$10</definedName>
    <definedName name="list_ชนิดเชี้อเพลิง">'1.ข้อมูลการปล่อยGHG'!$S$6:$S$9</definedName>
    <definedName name="list_ที่มาของข้อมูล">'1.ข้อมูลการปล่อยGHG'!$T$6:$T$10</definedName>
    <definedName name="_xlnm.Print_Area" localSheetId="0">'1.ข้อมูลการปล่อยGHG'!$A$1:$Q$61</definedName>
    <definedName name="_xlnm.Print_Area" localSheetId="1">'2.ข้อมูลการดูดกลับGHG'!$A$1:$G$76</definedName>
    <definedName name="_xlnm.Print_Area" localSheetId="4">'แหล่งข้อมูลอ้างอิง EF'!$A$1:$D$32</definedName>
    <definedName name="_xlnm.Print_Titles" localSheetId="0">'1.ข้อมูลการปล่อยGHG'!$11:$11</definedName>
    <definedName name="_xlnm.Print_Titles" localSheetId="1">'2.ข้อมูลการดูดกลับGHG'!$3:$4</definedName>
  </definedNames>
  <calcPr calcId="144525"/>
</workbook>
</file>

<file path=xl/calcChain.xml><?xml version="1.0" encoding="utf-8"?>
<calcChain xmlns="http://schemas.openxmlformats.org/spreadsheetml/2006/main">
  <c r="Q44" i="9" l="1"/>
  <c r="F62" i="9" l="1"/>
  <c r="G62" i="9"/>
  <c r="H62" i="9"/>
  <c r="I62" i="9"/>
  <c r="J62" i="9"/>
  <c r="K62" i="9"/>
  <c r="L62" i="9"/>
  <c r="M62" i="9"/>
  <c r="N62" i="9"/>
  <c r="O62" i="9"/>
  <c r="P62" i="9"/>
  <c r="E62" i="9"/>
  <c r="F56" i="9"/>
  <c r="G56" i="9"/>
  <c r="H56" i="9"/>
  <c r="I56" i="9"/>
  <c r="J56" i="9"/>
  <c r="K56" i="9"/>
  <c r="L56" i="9"/>
  <c r="M56" i="9"/>
  <c r="N56" i="9"/>
  <c r="O56" i="9"/>
  <c r="P56" i="9"/>
  <c r="E56" i="9"/>
  <c r="Q56" i="9" s="1"/>
  <c r="Q20" i="9"/>
  <c r="Q14" i="9"/>
  <c r="Q49" i="1"/>
  <c r="Q48" i="1"/>
  <c r="Q47" i="1"/>
  <c r="Q45" i="1"/>
  <c r="Q44" i="1"/>
  <c r="Q43" i="1"/>
  <c r="Q40" i="1"/>
  <c r="Q39" i="1"/>
  <c r="Q38" i="1"/>
  <c r="Q37" i="1"/>
  <c r="Q36" i="1"/>
  <c r="Q34" i="1"/>
  <c r="Q33" i="1"/>
  <c r="Q32" i="1"/>
  <c r="Q31" i="1"/>
  <c r="Q28" i="1"/>
  <c r="Q27" i="1"/>
  <c r="Q26" i="1"/>
  <c r="Q25" i="1"/>
  <c r="Q24" i="1"/>
  <c r="Q22" i="1"/>
  <c r="Q21" i="1"/>
  <c r="Q20" i="1"/>
  <c r="Q19" i="1"/>
  <c r="Q18" i="1"/>
  <c r="Q17" i="1"/>
  <c r="Q16" i="1"/>
  <c r="Q15" i="1"/>
  <c r="Q54" i="9" l="1"/>
  <c r="A102" i="9"/>
  <c r="A101" i="9"/>
  <c r="A100" i="9"/>
  <c r="A99" i="9"/>
  <c r="A98" i="9"/>
  <c r="A97" i="9"/>
  <c r="A96" i="9"/>
  <c r="P91" i="9"/>
  <c r="O91" i="9"/>
  <c r="N91" i="9"/>
  <c r="M91" i="9"/>
  <c r="L91" i="9"/>
  <c r="K91" i="9"/>
  <c r="J91" i="9"/>
  <c r="I91" i="9"/>
  <c r="H91" i="9"/>
  <c r="G91" i="9"/>
  <c r="F91" i="9"/>
  <c r="E91" i="9"/>
  <c r="Q91" i="9" s="1"/>
  <c r="P90" i="9"/>
  <c r="O90" i="9"/>
  <c r="N90" i="9"/>
  <c r="M90" i="9"/>
  <c r="L90" i="9"/>
  <c r="K90" i="9"/>
  <c r="J90" i="9"/>
  <c r="I90" i="9"/>
  <c r="H90" i="9"/>
  <c r="G90" i="9"/>
  <c r="F90" i="9"/>
  <c r="E90" i="9"/>
  <c r="Q90" i="9" s="1"/>
  <c r="P89" i="9"/>
  <c r="O89" i="9"/>
  <c r="N89" i="9"/>
  <c r="M89" i="9"/>
  <c r="L89" i="9"/>
  <c r="K89" i="9"/>
  <c r="J89" i="9"/>
  <c r="I89" i="9"/>
  <c r="H89" i="9"/>
  <c r="G89" i="9"/>
  <c r="F89" i="9"/>
  <c r="E89" i="9"/>
  <c r="Q89" i="9" s="1"/>
  <c r="Q88" i="9" s="1"/>
  <c r="B102" i="9" s="1"/>
  <c r="P87" i="9"/>
  <c r="O87" i="9"/>
  <c r="N87" i="9"/>
  <c r="M87" i="9"/>
  <c r="L87" i="9"/>
  <c r="K87" i="9"/>
  <c r="J87" i="9"/>
  <c r="I87" i="9"/>
  <c r="H87" i="9"/>
  <c r="G87" i="9"/>
  <c r="F87" i="9"/>
  <c r="E87" i="9"/>
  <c r="Q87" i="9" s="1"/>
  <c r="P86" i="9"/>
  <c r="O86" i="9"/>
  <c r="N86" i="9"/>
  <c r="M86" i="9"/>
  <c r="L86" i="9"/>
  <c r="K86" i="9"/>
  <c r="J86" i="9"/>
  <c r="I86" i="9"/>
  <c r="H86" i="9"/>
  <c r="G86" i="9"/>
  <c r="F86" i="9"/>
  <c r="E86" i="9"/>
  <c r="P85" i="9"/>
  <c r="O85" i="9"/>
  <c r="N85" i="9"/>
  <c r="M85" i="9"/>
  <c r="L85" i="9"/>
  <c r="K85" i="9"/>
  <c r="J85" i="9"/>
  <c r="I85" i="9"/>
  <c r="H85" i="9"/>
  <c r="G85" i="9"/>
  <c r="F85" i="9"/>
  <c r="E85" i="9"/>
  <c r="Q85" i="9" s="1"/>
  <c r="P83" i="9"/>
  <c r="O83" i="9"/>
  <c r="N83" i="9"/>
  <c r="M83" i="9"/>
  <c r="L83" i="9"/>
  <c r="K83" i="9"/>
  <c r="J83" i="9"/>
  <c r="I83" i="9"/>
  <c r="H83" i="9"/>
  <c r="G83" i="9"/>
  <c r="F83" i="9"/>
  <c r="E83" i="9"/>
  <c r="P82" i="9"/>
  <c r="O82" i="9"/>
  <c r="N82" i="9"/>
  <c r="M82" i="9"/>
  <c r="L82" i="9"/>
  <c r="K82" i="9"/>
  <c r="J82" i="9"/>
  <c r="I82" i="9"/>
  <c r="H82" i="9"/>
  <c r="G82" i="9"/>
  <c r="F82" i="9"/>
  <c r="E82" i="9"/>
  <c r="Q82" i="9" s="1"/>
  <c r="P81" i="9"/>
  <c r="O81" i="9"/>
  <c r="N81" i="9"/>
  <c r="M81" i="9"/>
  <c r="L81" i="9"/>
  <c r="K81" i="9"/>
  <c r="J81" i="9"/>
  <c r="I81" i="9"/>
  <c r="H81" i="9"/>
  <c r="G81" i="9"/>
  <c r="F81" i="9"/>
  <c r="E81" i="9"/>
  <c r="Q81" i="9" s="1"/>
  <c r="A81" i="9"/>
  <c r="P80" i="9"/>
  <c r="O80" i="9"/>
  <c r="N80" i="9"/>
  <c r="M80" i="9"/>
  <c r="L80" i="9"/>
  <c r="K80" i="9"/>
  <c r="J80" i="9"/>
  <c r="I80" i="9"/>
  <c r="H80" i="9"/>
  <c r="G80" i="9"/>
  <c r="F80" i="9"/>
  <c r="E80" i="9"/>
  <c r="Q80" i="9" s="1"/>
  <c r="A80" i="9"/>
  <c r="P79" i="9"/>
  <c r="O79" i="9"/>
  <c r="N79" i="9"/>
  <c r="M79" i="9"/>
  <c r="L79" i="9"/>
  <c r="K79" i="9"/>
  <c r="J79" i="9"/>
  <c r="I79" i="9"/>
  <c r="H79" i="9"/>
  <c r="G79" i="9"/>
  <c r="F79" i="9"/>
  <c r="E79" i="9"/>
  <c r="A79" i="9"/>
  <c r="P76" i="9"/>
  <c r="O76" i="9"/>
  <c r="N76" i="9"/>
  <c r="M76" i="9"/>
  <c r="L76" i="9"/>
  <c r="K76" i="9"/>
  <c r="J76" i="9"/>
  <c r="I76" i="9"/>
  <c r="H76" i="9"/>
  <c r="G76" i="9"/>
  <c r="F76" i="9"/>
  <c r="E76" i="9"/>
  <c r="Q76" i="9" s="1"/>
  <c r="P75" i="9"/>
  <c r="O75" i="9"/>
  <c r="N75" i="9"/>
  <c r="M75" i="9"/>
  <c r="L75" i="9"/>
  <c r="K75" i="9"/>
  <c r="J75" i="9"/>
  <c r="I75" i="9"/>
  <c r="H75" i="9"/>
  <c r="G75" i="9"/>
  <c r="F75" i="9"/>
  <c r="E75" i="9"/>
  <c r="Q75" i="9" s="1"/>
  <c r="A75" i="9"/>
  <c r="P74" i="9"/>
  <c r="O74" i="9"/>
  <c r="N74" i="9"/>
  <c r="M74" i="9"/>
  <c r="L74" i="9"/>
  <c r="K74" i="9"/>
  <c r="J74" i="9"/>
  <c r="I74" i="9"/>
  <c r="H74" i="9"/>
  <c r="G74" i="9"/>
  <c r="F74" i="9"/>
  <c r="E74" i="9"/>
  <c r="Q74" i="9" s="1"/>
  <c r="A74" i="9"/>
  <c r="P73" i="9"/>
  <c r="O73" i="9"/>
  <c r="N73" i="9"/>
  <c r="M73" i="9"/>
  <c r="L73" i="9"/>
  <c r="K73" i="9"/>
  <c r="J73" i="9"/>
  <c r="I73" i="9"/>
  <c r="H73" i="9"/>
  <c r="G73" i="9"/>
  <c r="F73" i="9"/>
  <c r="E73" i="9"/>
  <c r="A73" i="9"/>
  <c r="Q70" i="9"/>
  <c r="Q69" i="9"/>
  <c r="Q68" i="9"/>
  <c r="Q67" i="9"/>
  <c r="Q66" i="9"/>
  <c r="Q64" i="9"/>
  <c r="Q63" i="9"/>
  <c r="Q62" i="9"/>
  <c r="Q61" i="9"/>
  <c r="Q60" i="9"/>
  <c r="Q59" i="9"/>
  <c r="Q58" i="9"/>
  <c r="Q57" i="9"/>
  <c r="Q49" i="9"/>
  <c r="Q48" i="9"/>
  <c r="Q47" i="9"/>
  <c r="Q45" i="9"/>
  <c r="Q43" i="9"/>
  <c r="Q41" i="9"/>
  <c r="Q40" i="9"/>
  <c r="Q39" i="9"/>
  <c r="Q38" i="9"/>
  <c r="Q37" i="9"/>
  <c r="Q34" i="9"/>
  <c r="Q33" i="9"/>
  <c r="Q32" i="9"/>
  <c r="Q31" i="9"/>
  <c r="Q28" i="9"/>
  <c r="Q27" i="9"/>
  <c r="Q26" i="9"/>
  <c r="Q25" i="9"/>
  <c r="Q24" i="9"/>
  <c r="Q22" i="9"/>
  <c r="Q21" i="9"/>
  <c r="Q19" i="9"/>
  <c r="Q18" i="9"/>
  <c r="Q17" i="9"/>
  <c r="Q16" i="9"/>
  <c r="Q15" i="9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Q83" i="9" l="1"/>
  <c r="B100" i="9" s="1"/>
  <c r="Q73" i="9"/>
  <c r="Q71" i="9" s="1"/>
  <c r="B98" i="9" s="1"/>
  <c r="Q79" i="9"/>
  <c r="Q77" i="9" s="1"/>
  <c r="B99" i="9" s="1"/>
  <c r="Q86" i="9"/>
  <c r="Q84" i="9" s="1"/>
  <c r="B101" i="9" s="1"/>
  <c r="B97" i="9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J29" i="4" s="1"/>
  <c r="H28" i="4"/>
  <c r="I28" i="4" s="1"/>
  <c r="J28" i="4" s="1"/>
  <c r="H27" i="4"/>
  <c r="I27" i="4" s="1"/>
  <c r="J27" i="4" s="1"/>
  <c r="H26" i="4"/>
  <c r="I26" i="4" s="1"/>
  <c r="J26" i="4" s="1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I20" i="4" s="1"/>
  <c r="J20" i="4" s="1"/>
  <c r="H19" i="4"/>
  <c r="I19" i="4" s="1"/>
  <c r="J19" i="4" s="1"/>
  <c r="H18" i="4"/>
  <c r="I18" i="4" s="1"/>
  <c r="J18" i="4" s="1"/>
  <c r="H17" i="4"/>
  <c r="I17" i="4" s="1"/>
  <c r="J17" i="4" s="1"/>
  <c r="H16" i="4"/>
  <c r="I16" i="4" s="1"/>
  <c r="J16" i="4" s="1"/>
  <c r="H15" i="4"/>
  <c r="I15" i="4" s="1"/>
  <c r="J15" i="4" s="1"/>
  <c r="H14" i="4"/>
  <c r="I14" i="4" s="1"/>
  <c r="J14" i="4" s="1"/>
  <c r="H13" i="4"/>
  <c r="I13" i="4" s="1"/>
  <c r="J13" i="4" s="1"/>
  <c r="H12" i="4"/>
  <c r="I12" i="4" s="1"/>
  <c r="J12" i="4" s="1"/>
  <c r="H11" i="4"/>
  <c r="I11" i="4" s="1"/>
  <c r="J11" i="4" s="1"/>
  <c r="H10" i="4"/>
  <c r="I10" i="4" s="1"/>
  <c r="J10" i="4" s="1"/>
  <c r="H9" i="4"/>
  <c r="I9" i="4" s="1"/>
  <c r="J9" i="4" s="1"/>
  <c r="H8" i="4"/>
  <c r="I8" i="4" s="1"/>
  <c r="J8" i="4" s="1"/>
  <c r="H7" i="4"/>
  <c r="I7" i="4" s="1"/>
  <c r="J7" i="4" s="1"/>
  <c r="H6" i="4"/>
  <c r="I6" i="4" s="1"/>
  <c r="J6" i="4" s="1"/>
  <c r="H5" i="4"/>
  <c r="I5" i="4" s="1"/>
  <c r="J5" i="4" s="1"/>
  <c r="H4" i="4"/>
  <c r="I4" i="4" s="1"/>
  <c r="J4" i="4" s="1"/>
  <c r="I104" i="4" l="1"/>
  <c r="I105" i="4" s="1"/>
  <c r="I106" i="4" s="1"/>
  <c r="I107" i="4" s="1"/>
  <c r="J104" i="4"/>
  <c r="B103" i="9"/>
  <c r="E99" i="9" l="1"/>
  <c r="B104" i="9"/>
  <c r="E98" i="9"/>
  <c r="E102" i="9"/>
  <c r="E100" i="9"/>
  <c r="E97" i="9"/>
  <c r="E101" i="9"/>
  <c r="E103" i="9" l="1"/>
  <c r="Q14" i="1"/>
</calcChain>
</file>

<file path=xl/sharedStrings.xml><?xml version="1.0" encoding="utf-8"?>
<sst xmlns="http://schemas.openxmlformats.org/spreadsheetml/2006/main" count="353" uniqueCount="140">
  <si>
    <t>แบบรวบรวมข้อมูลแหล่งปล่อยก๊าซเรือนกระจกของโรงเรียนในสังกัดเทศบาลเมืองทุ่งสง</t>
  </si>
  <si>
    <t>รวม</t>
  </si>
  <si>
    <t>หน่วย</t>
  </si>
  <si>
    <t>ลิตร</t>
  </si>
  <si>
    <t>1. เครื่องมือและยานพาหนะที่ใช้เชื้อเพลิง</t>
  </si>
  <si>
    <t>น้ำมันดีเซล</t>
  </si>
  <si>
    <t>ก๊าซ LPG</t>
  </si>
  <si>
    <t>ก๊าซ NGV</t>
  </si>
  <si>
    <t>กิโลกรัม</t>
  </si>
  <si>
    <t>หน่วย (kWh)</t>
  </si>
  <si>
    <t>หน่วย (ลบ.ม.)</t>
  </si>
  <si>
    <t>1.1 กรณีทราบข้อมูลย่อย</t>
  </si>
  <si>
    <t xml:space="preserve"> เครื่องตัดหญ้า</t>
  </si>
  <si>
    <t xml:space="preserve"> เครื่องสูบน้ำ</t>
  </si>
  <si>
    <t>รถสามล้อพ่วง</t>
  </si>
  <si>
    <t xml:space="preserve">2. การใช้ไฟฟ้าในโรงเรียน </t>
  </si>
  <si>
    <t>2.1 กรณีทราบข้อมูลรายมิเตอร์</t>
  </si>
  <si>
    <t>2.2 กรณีไม่แยกมิเตอร์ ให้ใส่ปริมาณหน่วยไฟฟ้ารวมที่ใช้</t>
  </si>
  <si>
    <t>3. การใช้น้ำประปาในโรงเรียน</t>
  </si>
  <si>
    <t>กระดาษ A3</t>
  </si>
  <si>
    <t>กระดาษ A4</t>
  </si>
  <si>
    <t>ระบุจำนวนแกรม</t>
  </si>
  <si>
    <t>เพื่อนำมาจัดทำคาร์บอนฟุตพริ้นท์ของโรงเรียน (อย่างง่าย)</t>
  </si>
  <si>
    <t>แบบรวบรวมต้นไม้ในโรงเรียนของเรา</t>
  </si>
  <si>
    <t>วันที่สำรวจ</t>
  </si>
  <si>
    <t>ชื่อต้นไม้</t>
  </si>
  <si>
    <t>เส้นรอบวงระดับอก</t>
  </si>
  <si>
    <t>(เซนติเมตร)</t>
  </si>
  <si>
    <t>(เมตร)</t>
  </si>
  <si>
    <t>ชื่อผู้เก็บข้อมูล</t>
  </si>
  <si>
    <t>ตำแหน่งที่ตั้งของต้นนี้</t>
  </si>
  <si>
    <t>ความสูงจากโคนถึงยอด</t>
  </si>
  <si>
    <t>1.2. กรณีไม่ทราบข้อมูลย่อย ข้อ 1.1 ให้ใส่ปริมาณรวม</t>
  </si>
  <si>
    <t>4. ปริมาณขยะที่โรงเรียนทิ้งให้เทศบาลนำไปกำจัด</t>
  </si>
  <si>
    <t>ก๊าซหุงต้มของโรงเรียน (ไม่ใช่ของแม่ค้า)</t>
  </si>
  <si>
    <t>อื่นๆ ระบุ (เพิ่มสามารถแถวข้อมูลได้)</t>
  </si>
  <si>
    <t>5. การใช้กระดาษ</t>
  </si>
  <si>
    <t>(หากไม่ทราบใส่ว่าไม่ทราบชื่อ)</t>
  </si>
  <si>
    <t>3.1 กรณีทราบข้อมูลรายมิเตอร์</t>
  </si>
  <si>
    <t>6. การใช้ปุ๋ยเคมีที่มีไนโตรเจน (N) เป็นองค์ประกอบ</t>
  </si>
  <si>
    <t xml:space="preserve">             2)  การกรอกข้อมูลสามารถเพิ่มแถว (row) ได้ หากมีจำนวนข้อมูลมากกว่าที่กำหนดไว้</t>
  </si>
  <si>
    <t>น้ำมันเบนซิน/แก๊สโซฮอลล์</t>
  </si>
  <si>
    <t xml:space="preserve">             3)  สอบถามข้อมูลเพิ่มเติม กรุณาติดต่อนักวิจัยโครงการฯ นายธนภัทร สุขเกษม โทร 085-148-8299 หรือ น.ส.วรากร น้อยพันธ์ โทร 086-348-9948 อีเมล envi.nmt@gmail.com</t>
  </si>
  <si>
    <t>มิเตอร์หมายเลข.............................</t>
  </si>
  <si>
    <t>3.2  กรณีไม่ทราบข้อมูลแยกมิเตอร์ ให้ใส่ปริมาณหน่วยน้ำรวมที่ใช้</t>
  </si>
  <si>
    <t>กิจกรรมที่ปล่อยก๊าซเรือนกระจก</t>
  </si>
  <si>
    <t>ชนิดเชื้อเพลิง</t>
  </si>
  <si>
    <t xml:space="preserve"> list ชนิดเชี้อเพลิง</t>
  </si>
  <si>
    <t>ก๊าซหุงต้ม (LPG)</t>
  </si>
  <si>
    <t>รถตู้ ทะเบียน..................</t>
  </si>
  <si>
    <t>รถบัสโรงเรียน ทะเบียน.....................</t>
  </si>
  <si>
    <t>รถจักรยานยนต์ ทะเบียน.....</t>
  </si>
  <si>
    <t>ที่มาของข้อมูล</t>
  </si>
  <si>
    <t>ใบเสร็จรับเงิน</t>
  </si>
  <si>
    <t>ฏีกา</t>
  </si>
  <si>
    <t>การสำรวจ</t>
  </si>
  <si>
    <t>อื่นๆ ระบุ................</t>
  </si>
  <si>
    <t>list ที่มาของข้อมูล</t>
  </si>
  <si>
    <t>สมุดหรือทะเบียนคุม</t>
  </si>
  <si>
    <t>โครงการพัฒนาการจัดการศึกษาโรงเรียนในสังกัดเทศบาลเมืองทุ่งสง ก้าวสู่สังคมคาร์บอนต่ำ</t>
  </si>
  <si>
    <t>กรุณาอย่าลบข้อมูลนี้</t>
  </si>
  <si>
    <t>รถยนต์ ทะเบียน...........</t>
  </si>
  <si>
    <t>ชื่อโรงเรียน............................................................................ผู้รับผิดชอบการจัดเก็บข้อมูล..............................................................................มือถือ................................................อีเมล....................................................................</t>
  </si>
  <si>
    <t>โรงเรียน............................................</t>
  </si>
  <si>
    <t>สูตรปุ๋ย ระบุ..............................</t>
  </si>
  <si>
    <t>กระดาษอื่นๆ ระบุ.......</t>
  </si>
  <si>
    <t>ลำดับที่</t>
  </si>
  <si>
    <t xml:space="preserve">คำชี้แจง   1)   กรอกข้อมูลเป็นรายเดือนและให้ใช้ข้อมูลของปีงบประมาณ 2558 (ตุลาคม 2557 - กันยายน 2558)  </t>
  </si>
  <si>
    <t>ปุ๋ยไนโตรเจน (Fertilizer N)</t>
  </si>
  <si>
    <t>ปุ๋ยฟอสฟอรัส (Fertilizer P)</t>
  </si>
  <si>
    <t>ปุ๋ยโปแตสเซียม (Fertilizer K)</t>
  </si>
  <si>
    <t>มิเตอร์หมายเลข 9016 020008944244</t>
  </si>
  <si>
    <t>มิเตอร์หมายเลข 00958</t>
  </si>
  <si>
    <r>
      <t>ตารางที่ 2:  ผลการคำนวณปริมาณก๊าซเรือนกระจกในหน่วยกิโลกรัมคาร์บอนไดออกไซด์เทียบเท่า (Kg CO</t>
    </r>
    <r>
      <rPr>
        <b/>
        <vertAlign val="subscript"/>
        <sz val="20"/>
        <color theme="0"/>
        <rFont val="TH SarabunPSK"/>
        <family val="2"/>
      </rPr>
      <t>2</t>
    </r>
    <r>
      <rPr>
        <b/>
        <sz val="20"/>
        <color theme="0"/>
        <rFont val="TH SarabunPSK"/>
        <family val="2"/>
      </rPr>
      <t xml:space="preserve">e) </t>
    </r>
  </si>
  <si>
    <r>
      <t>Kg CO</t>
    </r>
    <r>
      <rPr>
        <vertAlign val="subscript"/>
        <sz val="16"/>
        <color theme="1"/>
        <rFont val="TH SarabunPSK"/>
        <family val="2"/>
      </rPr>
      <t>2</t>
    </r>
    <r>
      <rPr>
        <sz val="16"/>
        <color theme="1"/>
        <rFont val="TH SarabunPSK"/>
        <family val="2"/>
      </rPr>
      <t>e</t>
    </r>
  </si>
  <si>
    <t>กระดาษ</t>
  </si>
  <si>
    <t>ประเภท</t>
  </si>
  <si>
    <t>แหล่งข้อมูลอ้างอิง</t>
  </si>
  <si>
    <t>kWh</t>
  </si>
  <si>
    <t xml:space="preserve">  น้ำมันเบนซิน/แก๊สโซฮอลล์</t>
  </si>
  <si>
    <t xml:space="preserve">  น้ำมันดีเซล</t>
  </si>
  <si>
    <t xml:space="preserve">  ก๊าซหุงต้ม (LPG)</t>
  </si>
  <si>
    <t xml:space="preserve">  ก๊าซ NGV/CNG</t>
  </si>
  <si>
    <t>Thai national database</t>
  </si>
  <si>
    <t>Ecoinvent 2.0</t>
  </si>
  <si>
    <t>Converted data from JEMAI Pro using Thai Electricity Grid</t>
  </si>
  <si>
    <t>IPCC Fourth Assessment Report, 2007</t>
  </si>
  <si>
    <t>ขยะที่ไม่ได้ทำการแยกประเภท</t>
  </si>
  <si>
    <t>IPCC</t>
  </si>
  <si>
    <t>IPCC 2007, DEDE</t>
  </si>
  <si>
    <t xml:space="preserve">IPCC </t>
  </si>
  <si>
    <t>ปุ๋ย N : ยูเรีย as N -การผลิต</t>
  </si>
  <si>
    <t>ปุ๋ย P : ไดแอมโมเนียมฟอสเฟต (DAP) as P2O5 -การผลิต</t>
  </si>
  <si>
    <t>ปุ๋ย K : โปแตสเซียมคลอไรด์ as K2O -การผลิต</t>
  </si>
  <si>
    <t>Electricity, grid mix (ไฟฟ้า)</t>
  </si>
  <si>
    <t>น้ำประปา-การประปาส่วนภูมิภาค</t>
  </si>
  <si>
    <t>Kg.</t>
  </si>
  <si>
    <t>L</t>
  </si>
  <si>
    <r>
      <t>m</t>
    </r>
    <r>
      <rPr>
        <vertAlign val="superscript"/>
        <sz val="16"/>
        <rFont val="TH SarabunPSK"/>
        <family val="2"/>
      </rPr>
      <t>3</t>
    </r>
  </si>
  <si>
    <t>ลำดับ</t>
  </si>
  <si>
    <t>พื้นที่ปลูก</t>
  </si>
  <si>
    <t>ความสูง
(เมตร)</t>
  </si>
  <si>
    <t>เส้นรอบวง 
(เซนติเมตร)</t>
  </si>
  <si>
    <t>เส้นผ่านศูนย์กลางเพียงอก (DBH) (เซนติเมตร)</t>
  </si>
  <si>
    <t>มวลชีวภาพของต้นไม้แต่ละต้นที่สุ่มตัวอย่าง (kg/tree)</t>
  </si>
  <si>
    <t>(กิโลกรัมคาร์บอนไดออกไซด์เทียบเท่า)</t>
  </si>
  <si>
    <t>รวมปริมาณคาร์บอนที่กักเก็บได้ (kg)</t>
  </si>
  <si>
    <t>%Overall</t>
  </si>
  <si>
    <r>
      <t>ปริมาณการปล่อยก๊าซเรือนกระจก (KgCO</t>
    </r>
    <r>
      <rPr>
        <b/>
        <vertAlign val="subscript"/>
        <sz val="18"/>
        <color theme="1"/>
        <rFont val="TH SarabunPSK"/>
        <family val="2"/>
      </rPr>
      <t>2</t>
    </r>
    <r>
      <rPr>
        <b/>
        <sz val="18"/>
        <color theme="1"/>
        <rFont val="TH SarabunPSK"/>
        <family val="2"/>
      </rPr>
      <t>e)</t>
    </r>
  </si>
  <si>
    <t>มวลชีวภาพทั้งหมดของต้นไม้ในโรงเรียน…………………….. (kg)</t>
  </si>
  <si>
    <r>
      <t>รวมปริมาณก๊าซคาร์บอนไดออกไซด์ที่กักเก็บได้ ((กิโลกรัมคาร์บอนไดออกไซด์เทียบเท่า หรือ kgCO</t>
    </r>
    <r>
      <rPr>
        <b/>
        <vertAlign val="subscript"/>
        <sz val="14"/>
        <color theme="1"/>
        <rFont val="TH SarabunPSK"/>
        <family val="2"/>
      </rPr>
      <t>2</t>
    </r>
    <r>
      <rPr>
        <b/>
        <sz val="14"/>
        <color theme="1"/>
        <rFont val="TH SarabunPSK"/>
        <family val="2"/>
      </rPr>
      <t>e)</t>
    </r>
  </si>
  <si>
    <r>
      <t xml:space="preserve">ปริมาณคาร์บอนไดออกไซด์ที่ต้นไม้กักเก็บได้ </t>
    </r>
    <r>
      <rPr>
        <sz val="14"/>
        <rFont val="TH SarabunPSK"/>
        <family val="2"/>
      </rPr>
      <t>(กิโลกรัมคาร์บอนไดออกไซด์เทียบเท่า)</t>
    </r>
  </si>
  <si>
    <t xml:space="preserve">คำชี้แจง   1) กรอกข้อมูลเป็นรายเดือนและให้ใช้ข้อมูลของปีงบประมาณ 2558 (ตุลาคม 2557 - กันยายน 2558)  </t>
  </si>
  <si>
    <t>รีม</t>
  </si>
  <si>
    <t>ตารางที่ 3 : สรุปภาพรวมปริมาณการปล่อยก๊าซเรือนกระจกของโรงเรียน</t>
  </si>
  <si>
    <r>
      <t>รวมทั้งหมด (กิโลกรัมคาร์บอนไดออกไซด์เทียบเท่าหรือ KgCO</t>
    </r>
    <r>
      <rPr>
        <b/>
        <vertAlign val="subscript"/>
        <sz val="16"/>
        <color theme="1"/>
        <rFont val="TH SarabunPSK"/>
        <family val="2"/>
      </rPr>
      <t>2</t>
    </r>
    <r>
      <rPr>
        <b/>
        <sz val="16"/>
        <color theme="1"/>
        <rFont val="TH SarabunPSK"/>
        <family val="2"/>
      </rPr>
      <t>e)</t>
    </r>
  </si>
  <si>
    <r>
      <t>รวมทั้งหมด (ตันคาร์บอนไดออกไซด์เทียบเท่า หรือ tonCO</t>
    </r>
    <r>
      <rPr>
        <b/>
        <vertAlign val="subscript"/>
        <sz val="16"/>
        <color theme="1"/>
        <rFont val="TH SarabunPSK"/>
        <family val="2"/>
      </rPr>
      <t>2</t>
    </r>
    <r>
      <rPr>
        <b/>
        <sz val="16"/>
        <color theme="1"/>
        <rFont val="TH SarabunPSK"/>
        <family val="2"/>
      </rPr>
      <t>e)</t>
    </r>
  </si>
  <si>
    <t xml:space="preserve">หมายเหตุ: </t>
  </si>
  <si>
    <t>http://www.lhcpaper.com/index.php?option=com_content&amp;view=article&amp;id=30:calpaper&amp;catid=27:new-to-joomla&amp;Itemid=44</t>
  </si>
  <si>
    <t xml:space="preserve"> - กระดาษ A3  (80 แกรม) 1 รีม = 5.57 กิโลกรัม</t>
  </si>
  <si>
    <t xml:space="preserve"> - กระดาษ A4  (80 แกรม) 1 รีม = 2.49 กิโลกรัม</t>
  </si>
  <si>
    <t xml:space="preserve"> - กระดาษ A5  (80 แกรม) 1 รีม = 1.21 กิโลกรัม</t>
  </si>
  <si>
    <t xml:space="preserve"> - กระดาษ F4  (80 แกรม) 1 รีม = 3.07 กิโลกรัม</t>
  </si>
  <si>
    <t xml:space="preserve"> - กระดาษ letter  (80 แกรม) 1 รีม = 2.41 กิโลกรัม</t>
  </si>
  <si>
    <t xml:space="preserve">ตัวอย่างเว็บไซต์สำหรับคำนวณน้ำหนักกระดาษ เช่น </t>
  </si>
  <si>
    <t>http://www.caspaper.com/caspaper/products/cal_paper.php?cal=1&amp;action=calculate</t>
  </si>
  <si>
    <r>
      <t xml:space="preserve">กระดาษ A4  </t>
    </r>
    <r>
      <rPr>
        <sz val="14"/>
        <color theme="1"/>
        <rFont val="TH SarabunPSK"/>
        <family val="2"/>
      </rPr>
      <t xml:space="preserve"> (แปลงข้อมูลรีมเป็นกิโลกรัม ดูหมายเหตุsheet แหล่งข้อมูล EF)</t>
    </r>
  </si>
  <si>
    <t xml:space="preserve">             3)  สอบถามข้อมูลเพิ่มเติม กรุณาติดต่อโครงการฯ นายธนภัทร สุขเกษม โทร 085-148-8299 หรือ น.ส.วรากร น้อยพันธ์ โทร 086-348-9948 อีเมล envi.nmt@gmail.com</t>
  </si>
  <si>
    <r>
      <t>รวมปริมาณก๊าซคาร์บอนไดออกไซด์ที่กักเก็บได้ (ตันคาร์บอนไดออกไซด์เทียบเท่า หรือ tonCO</t>
    </r>
    <r>
      <rPr>
        <b/>
        <vertAlign val="subscript"/>
        <sz val="14"/>
        <color theme="1"/>
        <rFont val="TH SarabunPSK"/>
        <family val="2"/>
      </rPr>
      <t>2</t>
    </r>
    <r>
      <rPr>
        <b/>
        <sz val="14"/>
        <color theme="1"/>
        <rFont val="TH SarabunPSK"/>
        <family val="2"/>
      </rPr>
      <t>e)</t>
    </r>
  </si>
  <si>
    <t>1) ข้อมูลอ้างอิงจาก  เว็บไซด์องค์การบริหารจัดการก๊าซเรือนกระจก องค์การมหาชน สืบค้นเมือวันที่ 29 มิถุนายน 2559</t>
  </si>
  <si>
    <t xml:space="preserve">2) การแปลงหน่วยกระดาษจาก "รีม" เป็น "กิโลกรัม" </t>
  </si>
  <si>
    <t>Kg</t>
  </si>
  <si>
    <t>ตาราง ค่าแฟกเตอร์การปล่อยก๊าซเรือนกระจกพร้อมแหล่งข้อมูลอ้างอิง</t>
  </si>
  <si>
    <r>
      <t>ค่าแฟกเตอร์การปล่อยก๊าซเรือนกระจก(kg CO</t>
    </r>
    <r>
      <rPr>
        <b/>
        <vertAlign val="subscript"/>
        <sz val="16"/>
        <color indexed="8"/>
        <rFont val="TH SarabunPSK"/>
        <family val="2"/>
      </rPr>
      <t>2</t>
    </r>
    <r>
      <rPr>
        <b/>
        <sz val="16"/>
        <color indexed="8"/>
        <rFont val="TH SarabunPSK"/>
        <family val="2"/>
      </rPr>
      <t>e/หน่วย)</t>
    </r>
  </si>
  <si>
    <t>อื่นๆ</t>
  </si>
  <si>
    <t xml:space="preserve">                        http://thaicarbonlabel.tgo.or.th/products_emission/products_emission.pnc</t>
  </si>
  <si>
    <t>พลังงาน (เผาไหม้อยู่กับที่)</t>
  </si>
  <si>
    <t>พลังงาน (เผาไหม้ทีมีการเคลื่อนที่)</t>
  </si>
  <si>
    <t>ตารางสรุปปริมาณก๊าซคาร์บอนไดออกไซด์ที่ต้นไม้กักเก็บได้ :  โรงเรียน……………………………………………………เทศบาลเมืองทุ่งสง</t>
  </si>
  <si>
    <t>ชื่อโรงเรียน ……………………………    ผู้รับผิดชอบการจัดเก็บข้อมูล ……………………….  มือถือ ……………………….     อีเมล............................................................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</si>
</sst>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6" formatCode="_-* #,##0_-;\-* #,##0_-;_-* &quot;-&quot;??_-;_-@_-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u/>
      <sz val="14"/>
      <color rgb="FFFF0000"/>
      <name val="TH SarabunPSK"/>
      <family val="2"/>
    </font>
    <font>
      <b/>
      <sz val="24"/>
      <color theme="1"/>
      <name val="TH SarabunPSK"/>
      <family val="2"/>
    </font>
    <font>
      <i/>
      <sz val="22"/>
      <color theme="1"/>
      <name val="TH SarabunPSK"/>
      <family val="2"/>
    </font>
    <font>
      <b/>
      <sz val="20"/>
      <color theme="0"/>
      <name val="TH SarabunPSK"/>
      <family val="2"/>
    </font>
    <font>
      <b/>
      <vertAlign val="subscript"/>
      <sz val="20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vertAlign val="subscript"/>
      <sz val="16"/>
      <color theme="1"/>
      <name val="TH SarabunPSK"/>
      <family val="2"/>
    </font>
    <font>
      <b/>
      <vertAlign val="subscript"/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name val="TH SarabunPSK"/>
      <family val="2"/>
    </font>
    <font>
      <b/>
      <u/>
      <sz val="16"/>
      <name val="TH SarabunPSK"/>
      <family val="2"/>
    </font>
    <font>
      <vertAlign val="superscript"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9"/>
      <color rgb="FF555555"/>
      <name val="Arial"/>
      <family val="2"/>
    </font>
    <font>
      <b/>
      <vertAlign val="subscript"/>
      <sz val="16"/>
      <color theme="1"/>
      <name val="TH SarabunPSK"/>
      <family val="2"/>
    </font>
    <font>
      <b/>
      <vertAlign val="subscript"/>
      <sz val="18"/>
      <color theme="1"/>
      <name val="TH SarabunPSK"/>
      <family val="2"/>
    </font>
    <font>
      <b/>
      <vertAlign val="subscript"/>
      <sz val="14"/>
      <color theme="1"/>
      <name val="TH SarabunPSK"/>
      <family val="2"/>
    </font>
    <font>
      <sz val="15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22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0" fillId="0" borderId="0" applyFont="0" applyFill="0" applyBorder="0" applyAlignment="0" applyProtection="0"/>
    <xf numFmtId="0" fontId="20" fillId="0" borderId="0"/>
    <xf numFmtId="0" fontId="39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1" fillId="0" borderId="1" xfId="0" applyFont="1" applyBorder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quotePrefix="1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4" borderId="0" xfId="0" applyFont="1" applyFill="1"/>
    <xf numFmtId="0" fontId="8" fillId="4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  <xf numFmtId="17" fontId="5" fillId="6" borderId="0" xfId="0" applyNumberFormat="1" applyFont="1" applyFill="1" applyAlignment="1">
      <alignment horizontal="center"/>
    </xf>
    <xf numFmtId="0" fontId="5" fillId="7" borderId="0" xfId="0" applyFont="1" applyFill="1"/>
    <xf numFmtId="0" fontId="8" fillId="7" borderId="0" xfId="0" applyFont="1" applyFill="1" applyAlignment="1">
      <alignment horizontal="center"/>
    </xf>
    <xf numFmtId="0" fontId="5" fillId="8" borderId="0" xfId="0" applyFont="1" applyFill="1"/>
    <xf numFmtId="0" fontId="8" fillId="8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65" fontId="2" fillId="0" borderId="0" xfId="0" applyNumberFormat="1" applyFont="1"/>
    <xf numFmtId="0" fontId="8" fillId="0" borderId="0" xfId="0" applyFont="1" applyAlignment="1"/>
    <xf numFmtId="0" fontId="2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3" borderId="0" xfId="0" applyFont="1" applyFill="1" applyAlignment="1">
      <alignment horizontal="center"/>
    </xf>
    <xf numFmtId="2" fontId="2" fillId="0" borderId="0" xfId="0" applyNumberFormat="1" applyFont="1"/>
    <xf numFmtId="164" fontId="8" fillId="0" borderId="0" xfId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5" fillId="6" borderId="0" xfId="1" applyNumberFormat="1" applyFont="1" applyFill="1" applyAlignment="1">
      <alignment horizontal="center"/>
    </xf>
    <xf numFmtId="164" fontId="5" fillId="7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5" fillId="8" borderId="0" xfId="1" applyNumberFormat="1" applyFont="1" applyFill="1" applyAlignment="1">
      <alignment horizontal="center"/>
    </xf>
    <xf numFmtId="164" fontId="5" fillId="4" borderId="0" xfId="1" applyNumberFormat="1" applyFont="1" applyFill="1" applyAlignment="1">
      <alignment horizontal="center"/>
    </xf>
    <xf numFmtId="164" fontId="5" fillId="5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164" fontId="24" fillId="0" borderId="0" xfId="1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4" fillId="3" borderId="0" xfId="0" applyFont="1" applyFill="1" applyAlignment="1">
      <alignment horizontal="center"/>
    </xf>
    <xf numFmtId="164" fontId="24" fillId="3" borderId="0" xfId="1" applyNumberFormat="1" applyFont="1" applyFill="1" applyAlignment="1">
      <alignment horizontal="center"/>
    </xf>
    <xf numFmtId="164" fontId="23" fillId="0" borderId="0" xfId="1" applyFont="1" applyAlignment="1">
      <alignment horizontal="center"/>
    </xf>
    <xf numFmtId="0" fontId="23" fillId="8" borderId="0" xfId="0" applyFont="1" applyFill="1" applyAlignment="1">
      <alignment horizontal="center"/>
    </xf>
    <xf numFmtId="164" fontId="24" fillId="8" borderId="0" xfId="1" applyNumberFormat="1" applyFont="1" applyFill="1" applyAlignment="1">
      <alignment horizontal="center"/>
    </xf>
    <xf numFmtId="164" fontId="23" fillId="4" borderId="0" xfId="1" applyFont="1" applyFill="1" applyAlignment="1">
      <alignment horizontal="center"/>
    </xf>
    <xf numFmtId="164" fontId="24" fillId="4" borderId="0" xfId="1" applyNumberFormat="1" applyFont="1" applyFill="1" applyAlignment="1">
      <alignment horizontal="center"/>
    </xf>
    <xf numFmtId="164" fontId="23" fillId="5" borderId="0" xfId="1" applyFont="1" applyFill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64" fontId="23" fillId="2" borderId="0" xfId="1" applyFont="1" applyFill="1" applyAlignment="1">
      <alignment horizontal="center"/>
    </xf>
    <xf numFmtId="164" fontId="24" fillId="2" borderId="0" xfId="1" applyNumberFormat="1" applyFont="1" applyFill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2" fontId="4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Protection="1">
      <protection locked="0"/>
    </xf>
    <xf numFmtId="0" fontId="34" fillId="0" borderId="0" xfId="0" applyFont="1"/>
    <xf numFmtId="164" fontId="22" fillId="2" borderId="12" xfId="1" applyFont="1" applyFill="1" applyBorder="1" applyAlignment="1" applyProtection="1">
      <alignment horizontal="center"/>
      <protection locked="0"/>
    </xf>
    <xf numFmtId="164" fontId="22" fillId="14" borderId="12" xfId="1" applyFont="1" applyFill="1" applyBorder="1" applyAlignment="1" applyProtection="1">
      <alignment horizontal="center"/>
      <protection locked="0"/>
    </xf>
    <xf numFmtId="164" fontId="22" fillId="15" borderId="12" xfId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22" fillId="15" borderId="1" xfId="1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Border="1"/>
    <xf numFmtId="0" fontId="11" fillId="7" borderId="1" xfId="0" applyFont="1" applyFill="1" applyBorder="1" applyAlignment="1" applyProtection="1">
      <alignment horizontal="center"/>
      <protection hidden="1"/>
    </xf>
    <xf numFmtId="2" fontId="8" fillId="0" borderId="1" xfId="0" applyNumberFormat="1" applyFont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5" fillId="18" borderId="1" xfId="0" applyFont="1" applyFill="1" applyBorder="1" applyAlignment="1">
      <alignment horizontal="right"/>
    </xf>
    <xf numFmtId="2" fontId="5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center"/>
    </xf>
    <xf numFmtId="0" fontId="12" fillId="0" borderId="0" xfId="0" applyFont="1"/>
    <xf numFmtId="165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/>
    </xf>
    <xf numFmtId="0" fontId="29" fillId="0" borderId="13" xfId="0" applyFont="1" applyBorder="1" applyAlignment="1">
      <alignment horizontal="left" vertical="top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5" fillId="11" borderId="2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8" fillId="0" borderId="0" xfId="0" applyFont="1" applyBorder="1"/>
    <xf numFmtId="0" fontId="33" fillId="17" borderId="0" xfId="3" applyFont="1" applyFill="1" applyBorder="1"/>
    <xf numFmtId="0" fontId="8" fillId="17" borderId="0" xfId="3" applyFont="1" applyFill="1" applyBorder="1"/>
    <xf numFmtId="0" fontId="33" fillId="17" borderId="0" xfId="0" quotePrefix="1" applyFont="1" applyFill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18" borderId="1" xfId="0" applyNumberFormat="1" applyFont="1" applyFill="1" applyBorder="1" applyAlignment="1">
      <alignment horizontal="center"/>
    </xf>
    <xf numFmtId="0" fontId="40" fillId="16" borderId="0" xfId="0" applyFont="1" applyFill="1" applyAlignment="1" applyProtection="1">
      <alignment horizontal="left"/>
    </xf>
    <xf numFmtId="0" fontId="11" fillId="7" borderId="10" xfId="0" applyFont="1" applyFill="1" applyBorder="1" applyAlignment="1" applyProtection="1">
      <alignment horizontal="center"/>
      <protection hidden="1"/>
    </xf>
    <xf numFmtId="0" fontId="11" fillId="7" borderId="11" xfId="0" applyFont="1" applyFill="1" applyBorder="1" applyAlignment="1" applyProtection="1">
      <alignment horizontal="center"/>
      <protection hidden="1"/>
    </xf>
    <xf numFmtId="0" fontId="11" fillId="7" borderId="12" xfId="0" applyFont="1" applyFill="1" applyBorder="1" applyAlignment="1" applyProtection="1">
      <alignment horizontal="center"/>
      <protection hidden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18" fillId="10" borderId="0" xfId="0" applyFont="1" applyFill="1" applyAlignment="1" applyProtection="1">
      <alignment horizontal="left"/>
    </xf>
    <xf numFmtId="0" fontId="12" fillId="0" borderId="0" xfId="0" applyFont="1" applyAlignment="1">
      <alignment horizontal="center"/>
    </xf>
    <xf numFmtId="0" fontId="22" fillId="15" borderId="10" xfId="2" applyFont="1" applyFill="1" applyBorder="1" applyAlignment="1" applyProtection="1">
      <alignment horizontal="right"/>
      <protection locked="0"/>
    </xf>
    <xf numFmtId="0" fontId="22" fillId="15" borderId="11" xfId="2" applyFont="1" applyFill="1" applyBorder="1" applyAlignment="1" applyProtection="1">
      <alignment horizontal="right"/>
      <protection locked="0"/>
    </xf>
    <xf numFmtId="0" fontId="22" fillId="15" borderId="12" xfId="2" applyFont="1" applyFill="1" applyBorder="1" applyAlignment="1" applyProtection="1">
      <alignment horizontal="right"/>
      <protection locked="0"/>
    </xf>
    <xf numFmtId="0" fontId="32" fillId="13" borderId="2" xfId="2" applyFont="1" applyFill="1" applyBorder="1" applyAlignment="1" applyProtection="1">
      <alignment horizontal="center" vertical="center" wrapText="1"/>
      <protection locked="0"/>
    </xf>
    <xf numFmtId="0" fontId="32" fillId="13" borderId="3" xfId="2" applyFont="1" applyFill="1" applyBorder="1" applyAlignment="1" applyProtection="1">
      <alignment horizontal="center" vertical="center"/>
      <protection locked="0"/>
    </xf>
    <xf numFmtId="0" fontId="32" fillId="5" borderId="2" xfId="2" applyFont="1" applyFill="1" applyBorder="1" applyAlignment="1" applyProtection="1">
      <alignment horizontal="center" vertical="center"/>
      <protection locked="0"/>
    </xf>
    <xf numFmtId="0" fontId="32" fillId="5" borderId="3" xfId="2" applyFont="1" applyFill="1" applyBorder="1" applyAlignment="1" applyProtection="1">
      <alignment horizontal="center" vertical="center"/>
      <protection locked="0"/>
    </xf>
    <xf numFmtId="0" fontId="22" fillId="2" borderId="10" xfId="2" applyFont="1" applyFill="1" applyBorder="1" applyAlignment="1" applyProtection="1">
      <alignment horizontal="right"/>
      <protection locked="0"/>
    </xf>
    <xf numFmtId="0" fontId="22" fillId="2" borderId="11" xfId="2" applyFont="1" applyFill="1" applyBorder="1" applyAlignment="1" applyProtection="1">
      <alignment horizontal="right"/>
      <protection locked="0"/>
    </xf>
    <xf numFmtId="0" fontId="22" fillId="2" borderId="12" xfId="2" applyFont="1" applyFill="1" applyBorder="1" applyAlignment="1" applyProtection="1">
      <alignment horizontal="right"/>
      <protection locked="0"/>
    </xf>
    <xf numFmtId="0" fontId="32" fillId="13" borderId="2" xfId="2" applyFont="1" applyFill="1" applyBorder="1" applyAlignment="1" applyProtection="1">
      <alignment horizontal="center" vertical="center"/>
      <protection locked="0"/>
    </xf>
    <xf numFmtId="0" fontId="32" fillId="5" borderId="2" xfId="2" applyFont="1" applyFill="1" applyBorder="1" applyAlignment="1" applyProtection="1">
      <alignment horizontal="center" vertical="center" wrapText="1"/>
      <protection locked="0"/>
    </xf>
    <xf numFmtId="0" fontId="22" fillId="14" borderId="10" xfId="2" applyFont="1" applyFill="1" applyBorder="1" applyAlignment="1" applyProtection="1">
      <alignment horizontal="right"/>
      <protection locked="0"/>
    </xf>
    <xf numFmtId="0" fontId="22" fillId="14" borderId="11" xfId="2" applyFont="1" applyFill="1" applyBorder="1" applyAlignment="1" applyProtection="1">
      <alignment horizontal="right"/>
      <protection locked="0"/>
    </xf>
    <xf numFmtId="0" fontId="22" fillId="14" borderId="12" xfId="2" applyFont="1" applyFill="1" applyBorder="1" applyAlignment="1" applyProtection="1">
      <alignment horizontal="right"/>
      <protection locked="0"/>
    </xf>
    <xf numFmtId="0" fontId="30" fillId="12" borderId="18" xfId="0" applyFont="1" applyFill="1" applyBorder="1" applyAlignment="1">
      <alignment horizontal="left"/>
    </xf>
    <xf numFmtId="0" fontId="30" fillId="12" borderId="3" xfId="0" applyFont="1" applyFill="1" applyBorder="1" applyAlignment="1">
      <alignment horizontal="left"/>
    </xf>
    <xf numFmtId="0" fontId="30" fillId="12" borderId="19" xfId="0" applyFont="1" applyFill="1" applyBorder="1" applyAlignment="1">
      <alignment horizontal="left"/>
    </xf>
    <xf numFmtId="0" fontId="30" fillId="12" borderId="13" xfId="0" applyFont="1" applyFill="1" applyBorder="1" applyAlignment="1">
      <alignment horizontal="left"/>
    </xf>
    <xf numFmtId="0" fontId="30" fillId="12" borderId="1" xfId="0" applyFont="1" applyFill="1" applyBorder="1" applyAlignment="1">
      <alignment horizontal="left"/>
    </xf>
    <xf numFmtId="0" fontId="30" fillId="12" borderId="14" xfId="0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FF"/>
      <color rgb="FFFFCC99"/>
      <color rgb="FF009900"/>
      <color rgb="FFFFCCFF"/>
      <color rgb="FF0033CC"/>
      <color rgb="FF0000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lhcpaper.com/index.php?option=com_content&amp;view=article&amp;id=30:calpaper&amp;catid=27:new-to-joomla&amp;Itemid=44" TargetMode="External"/><Relationship Id="rId1" Type="http://schemas.openxmlformats.org/officeDocument/2006/relationships/hyperlink" Target="http://www.caspaper.com/caspaper/products/cal_paper.php?cal=1&amp;action=calcu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topLeftCell="A11" zoomScale="98" zoomScaleNormal="98" workbookViewId="0">
      <pane ySplit="735" topLeftCell="A68" activePane="bottomLeft"/>
      <selection activeCell="A11" sqref="A1:XFD1048576"/>
      <selection pane="bottomLeft" activeCell="C85" sqref="C85"/>
    </sheetView>
  </sheetViews>
  <sheetFormatPr defaultColWidth="9" defaultRowHeight="15.75"/>
  <cols>
    <col min="1" max="1" width="29.85546875" style="1" customWidth="1"/>
    <col min="2" max="2" width="19.28515625" style="2" customWidth="1"/>
    <col min="3" max="3" width="11.42578125" style="2" customWidth="1"/>
    <col min="4" max="4" width="15.28515625" style="2" customWidth="1"/>
    <col min="5" max="16" width="9" style="2"/>
    <col min="17" max="17" width="9.5703125" style="2" customWidth="1"/>
    <col min="18" max="18" width="5.5703125" style="1" customWidth="1"/>
    <col min="19" max="19" width="27.42578125" style="1" customWidth="1"/>
    <col min="20" max="20" width="27.28515625" style="1" customWidth="1"/>
    <col min="21" max="16384" width="9" style="1"/>
  </cols>
  <sheetData>
    <row r="1" spans="1:16384" ht="30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9"/>
    </row>
    <row r="2" spans="1:16384" ht="30.75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6384" ht="34.5" customHeight="1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6384" ht="26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S4" s="132" t="s">
        <v>60</v>
      </c>
      <c r="T4" s="133"/>
    </row>
    <row r="5" spans="1:16384" ht="23.25">
      <c r="A5" s="136" t="s">
        <v>62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S5" s="11" t="s">
        <v>47</v>
      </c>
      <c r="T5" s="12" t="s">
        <v>57</v>
      </c>
    </row>
    <row r="6" spans="1:16384" ht="2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7"/>
      <c r="M6" s="7"/>
      <c r="N6" s="7"/>
      <c r="O6" s="7"/>
      <c r="P6" s="7"/>
      <c r="Q6" s="7"/>
      <c r="S6" s="13" t="s">
        <v>41</v>
      </c>
      <c r="T6" s="14" t="s">
        <v>53</v>
      </c>
    </row>
    <row r="7" spans="1:16384" ht="23.25">
      <c r="A7" s="33" t="s">
        <v>112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7"/>
      <c r="M7" s="7"/>
      <c r="N7" s="7"/>
      <c r="O7" s="7"/>
      <c r="P7" s="7"/>
      <c r="Q7" s="7"/>
      <c r="R7" s="7"/>
      <c r="S7" s="13" t="s">
        <v>5</v>
      </c>
      <c r="T7" s="14" t="s">
        <v>54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ht="23.25">
      <c r="A8" s="33" t="s">
        <v>40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7"/>
      <c r="M8" s="7"/>
      <c r="N8" s="7"/>
      <c r="O8" s="7"/>
      <c r="P8" s="7"/>
      <c r="Q8" s="7"/>
      <c r="S8" s="13" t="s">
        <v>48</v>
      </c>
      <c r="T8" s="14" t="s">
        <v>58</v>
      </c>
    </row>
    <row r="9" spans="1:16384" ht="23.25">
      <c r="A9" s="33" t="s">
        <v>42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7"/>
      <c r="M9" s="7"/>
      <c r="N9" s="7"/>
      <c r="O9" s="7"/>
      <c r="P9" s="7"/>
      <c r="Q9" s="7"/>
      <c r="S9" s="13" t="s">
        <v>7</v>
      </c>
      <c r="T9" s="14" t="s">
        <v>55</v>
      </c>
    </row>
    <row r="10" spans="1:16384" ht="27.75" customHeight="1">
      <c r="S10" s="15"/>
      <c r="T10" s="16" t="s">
        <v>56</v>
      </c>
    </row>
    <row r="11" spans="1:16384" s="3" customFormat="1" ht="21">
      <c r="A11" s="34" t="s">
        <v>45</v>
      </c>
      <c r="B11" s="34" t="s">
        <v>46</v>
      </c>
      <c r="C11" s="34" t="s">
        <v>2</v>
      </c>
      <c r="D11" s="34" t="s">
        <v>52</v>
      </c>
      <c r="E11" s="35">
        <v>21094</v>
      </c>
      <c r="F11" s="35">
        <v>21125</v>
      </c>
      <c r="G11" s="35">
        <v>21155</v>
      </c>
      <c r="H11" s="35">
        <v>21186</v>
      </c>
      <c r="I11" s="35">
        <v>21217</v>
      </c>
      <c r="J11" s="35">
        <v>21245</v>
      </c>
      <c r="K11" s="35">
        <v>21276</v>
      </c>
      <c r="L11" s="35">
        <v>21306</v>
      </c>
      <c r="M11" s="35">
        <v>21337</v>
      </c>
      <c r="N11" s="35">
        <v>21367</v>
      </c>
      <c r="O11" s="35">
        <v>21398</v>
      </c>
      <c r="P11" s="35">
        <v>21429</v>
      </c>
      <c r="Q11" s="34" t="s">
        <v>1</v>
      </c>
      <c r="S11" s="88"/>
      <c r="T11" s="8"/>
    </row>
    <row r="12" spans="1:16384" ht="21">
      <c r="A12" s="36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S12" s="87"/>
      <c r="T12" s="87"/>
    </row>
    <row r="13" spans="1:16384" s="5" customFormat="1" ht="21">
      <c r="A13" s="17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S13" s="87"/>
      <c r="T13" s="87"/>
    </row>
    <row r="14" spans="1:16384" ht="21">
      <c r="A14" s="19" t="s">
        <v>12</v>
      </c>
      <c r="B14" s="20"/>
      <c r="C14" s="21" t="s">
        <v>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 ca="1">SUM(E14:Q14)</f>
        <v>0</v>
      </c>
      <c r="S14" s="87"/>
      <c r="T14" s="87"/>
    </row>
    <row r="15" spans="1:16384" ht="21">
      <c r="A15" s="19" t="s">
        <v>13</v>
      </c>
      <c r="B15" s="20"/>
      <c r="C15" s="21" t="s">
        <v>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SUM(D15:P15)</f>
        <v>0</v>
      </c>
      <c r="S15" s="87"/>
      <c r="T15" s="87"/>
    </row>
    <row r="16" spans="1:16384" ht="21">
      <c r="A16" s="19" t="s">
        <v>61</v>
      </c>
      <c r="B16" s="20"/>
      <c r="C16" s="21" t="s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f t="shared" ref="Q16:Q49" si="0">SUM(D16:P16)</f>
        <v>0</v>
      </c>
    </row>
    <row r="17" spans="1:17" ht="21">
      <c r="A17" s="19" t="s">
        <v>49</v>
      </c>
      <c r="B17" s="20"/>
      <c r="C17" s="21" t="s">
        <v>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f t="shared" si="0"/>
        <v>0</v>
      </c>
    </row>
    <row r="18" spans="1:17" ht="21">
      <c r="A18" s="19" t="s">
        <v>50</v>
      </c>
      <c r="B18" s="20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f t="shared" si="0"/>
        <v>0</v>
      </c>
    </row>
    <row r="19" spans="1:17" ht="21">
      <c r="A19" s="19" t="s">
        <v>51</v>
      </c>
      <c r="B19" s="20"/>
      <c r="C19" s="21" t="s">
        <v>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f t="shared" si="0"/>
        <v>0</v>
      </c>
    </row>
    <row r="20" spans="1:17" ht="21">
      <c r="A20" s="19" t="s">
        <v>14</v>
      </c>
      <c r="B20" s="20"/>
      <c r="C20" s="21" t="s">
        <v>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f t="shared" si="0"/>
        <v>0</v>
      </c>
    </row>
    <row r="21" spans="1:17" ht="21">
      <c r="A21" s="19" t="s">
        <v>34</v>
      </c>
      <c r="B21" s="20"/>
      <c r="C21" s="21" t="s">
        <v>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f t="shared" si="0"/>
        <v>0</v>
      </c>
    </row>
    <row r="22" spans="1:17" ht="21">
      <c r="A22" s="22" t="s">
        <v>35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f t="shared" si="0"/>
        <v>0</v>
      </c>
    </row>
    <row r="23" spans="1:17" ht="21">
      <c r="A23" s="17" t="s">
        <v>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1"/>
    </row>
    <row r="24" spans="1:17" ht="21">
      <c r="A24" s="130" t="s">
        <v>41</v>
      </c>
      <c r="B24" s="130"/>
      <c r="C24" s="21" t="s">
        <v>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f t="shared" si="0"/>
        <v>0</v>
      </c>
    </row>
    <row r="25" spans="1:17" ht="21">
      <c r="A25" s="130" t="s">
        <v>5</v>
      </c>
      <c r="B25" s="130"/>
      <c r="C25" s="21" t="s">
        <v>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f t="shared" si="0"/>
        <v>0</v>
      </c>
    </row>
    <row r="26" spans="1:17" ht="21">
      <c r="A26" s="130" t="s">
        <v>6</v>
      </c>
      <c r="B26" s="130"/>
      <c r="C26" s="21" t="s">
        <v>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>
        <f t="shared" si="0"/>
        <v>0</v>
      </c>
    </row>
    <row r="27" spans="1:17" ht="21">
      <c r="A27" s="130" t="s">
        <v>7</v>
      </c>
      <c r="B27" s="130"/>
      <c r="C27" s="21" t="s">
        <v>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>
        <f t="shared" si="0"/>
        <v>0</v>
      </c>
    </row>
    <row r="28" spans="1:17" ht="21">
      <c r="A28" s="22" t="s">
        <v>35</v>
      </c>
      <c r="B28" s="8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>
        <f t="shared" si="0"/>
        <v>0</v>
      </c>
    </row>
    <row r="29" spans="1:17" s="4" customFormat="1" ht="23.25" customHeight="1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9.5" customHeight="1">
      <c r="A30" s="25" t="s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21">
      <c r="A31" s="131" t="s">
        <v>43</v>
      </c>
      <c r="B31" s="131"/>
      <c r="C31" s="21" t="s">
        <v>9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>
        <f t="shared" si="0"/>
        <v>0</v>
      </c>
    </row>
    <row r="32" spans="1:17" ht="21">
      <c r="A32" s="131" t="s">
        <v>43</v>
      </c>
      <c r="B32" s="131"/>
      <c r="C32" s="21" t="s">
        <v>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>
        <f t="shared" si="0"/>
        <v>0</v>
      </c>
    </row>
    <row r="33" spans="1:17" ht="21">
      <c r="A33" s="131" t="s">
        <v>43</v>
      </c>
      <c r="B33" s="131"/>
      <c r="C33" s="21" t="s">
        <v>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f t="shared" si="0"/>
        <v>0</v>
      </c>
    </row>
    <row r="34" spans="1:17" ht="21">
      <c r="A34" s="25" t="s">
        <v>17</v>
      </c>
      <c r="B34" s="21"/>
      <c r="C34" s="21" t="s">
        <v>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>
        <f t="shared" si="0"/>
        <v>0</v>
      </c>
    </row>
    <row r="35" spans="1:17" ht="21">
      <c r="A35" s="38" t="s">
        <v>18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21">
      <c r="A36" s="25" t="s">
        <v>38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>
        <f t="shared" si="0"/>
        <v>0</v>
      </c>
    </row>
    <row r="37" spans="1:17" ht="21">
      <c r="A37" s="131" t="s">
        <v>43</v>
      </c>
      <c r="B37" s="131"/>
      <c r="C37" s="21" t="s">
        <v>10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>
        <f t="shared" si="0"/>
        <v>0</v>
      </c>
    </row>
    <row r="38" spans="1:17" ht="21">
      <c r="A38" s="131" t="s">
        <v>43</v>
      </c>
      <c r="B38" s="131"/>
      <c r="C38" s="21" t="s">
        <v>10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>
        <f t="shared" si="0"/>
        <v>0</v>
      </c>
    </row>
    <row r="39" spans="1:17" ht="21">
      <c r="A39" s="131" t="s">
        <v>43</v>
      </c>
      <c r="B39" s="131"/>
      <c r="C39" s="21" t="s">
        <v>10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>
        <f t="shared" si="0"/>
        <v>0</v>
      </c>
    </row>
    <row r="40" spans="1:17" ht="21">
      <c r="A40" s="25" t="s">
        <v>44</v>
      </c>
      <c r="B40" s="21"/>
      <c r="C40" s="21" t="s">
        <v>10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>
        <f t="shared" si="0"/>
        <v>0</v>
      </c>
    </row>
    <row r="41" spans="1:17" ht="21">
      <c r="A41" s="26" t="s">
        <v>33</v>
      </c>
      <c r="B41" s="27"/>
      <c r="C41" s="27" t="s">
        <v>8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21">
      <c r="A42" s="28" t="s">
        <v>36</v>
      </c>
      <c r="B42" s="29" t="s">
        <v>21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21">
      <c r="A43" s="22" t="s">
        <v>19</v>
      </c>
      <c r="B43" s="21"/>
      <c r="C43" s="21" t="s">
        <v>113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>
        <f t="shared" si="0"/>
        <v>0</v>
      </c>
    </row>
    <row r="44" spans="1:17" ht="21">
      <c r="A44" s="22" t="s">
        <v>20</v>
      </c>
      <c r="B44" s="21"/>
      <c r="C44" s="21" t="s">
        <v>113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>
        <f t="shared" si="0"/>
        <v>0</v>
      </c>
    </row>
    <row r="45" spans="1:17" ht="21">
      <c r="A45" s="22" t="s">
        <v>65</v>
      </c>
      <c r="B45" s="21"/>
      <c r="C45" s="21" t="s">
        <v>113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f t="shared" si="0"/>
        <v>0</v>
      </c>
    </row>
    <row r="46" spans="1:17" ht="21">
      <c r="A46" s="31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ht="21">
      <c r="A47" s="130" t="s">
        <v>64</v>
      </c>
      <c r="B47" s="130"/>
      <c r="C47" s="21" t="s">
        <v>8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f t="shared" si="0"/>
        <v>0</v>
      </c>
    </row>
    <row r="48" spans="1:17" ht="21">
      <c r="A48" s="130" t="s">
        <v>64</v>
      </c>
      <c r="B48" s="130"/>
      <c r="C48" s="21" t="s">
        <v>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f t="shared" si="0"/>
        <v>0</v>
      </c>
    </row>
    <row r="49" spans="1:17" ht="21">
      <c r="A49" s="130" t="s">
        <v>64</v>
      </c>
      <c r="B49" s="130"/>
      <c r="C49" s="21" t="s">
        <v>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f t="shared" si="0"/>
        <v>0</v>
      </c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</sheetData>
  <mergeCells count="18">
    <mergeCell ref="S4:T4"/>
    <mergeCell ref="A2:Q2"/>
    <mergeCell ref="A1:Q1"/>
    <mergeCell ref="A3:Q3"/>
    <mergeCell ref="A5:Q5"/>
    <mergeCell ref="A47:B47"/>
    <mergeCell ref="A48:B48"/>
    <mergeCell ref="A49:B49"/>
    <mergeCell ref="A24:B24"/>
    <mergeCell ref="A25:B25"/>
    <mergeCell ref="A37:B37"/>
    <mergeCell ref="A38:B38"/>
    <mergeCell ref="A39:B39"/>
    <mergeCell ref="A26:B26"/>
    <mergeCell ref="A27:B27"/>
    <mergeCell ref="A31:B31"/>
    <mergeCell ref="A32:B32"/>
    <mergeCell ref="A33:B33"/>
  </mergeCells>
  <dataValidations count="2">
    <dataValidation type="list" allowBlank="1" showInputMessage="1" showErrorMessage="1" sqref="B14:B22">
      <formula1>list_ชนิดเชี้อเพลิง</formula1>
    </dataValidation>
    <dataValidation type="list" allowBlank="1" showInputMessage="1" showErrorMessage="1" sqref="D14:D22 D24:D28 D31:D34 D37:D40 D43:D45 D47:D49">
      <formula1>list_ที่มาของข้อมูล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horizontalDpi="4294967293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C20" sqref="C20"/>
    </sheetView>
  </sheetViews>
  <sheetFormatPr defaultRowHeight="15"/>
  <cols>
    <col min="2" max="2" width="15.7109375" customWidth="1"/>
    <col min="3" max="3" width="25.28515625" customWidth="1"/>
    <col min="4" max="4" width="23.42578125" customWidth="1"/>
    <col min="5" max="5" width="17.42578125" customWidth="1"/>
    <col min="6" max="6" width="16.7109375" customWidth="1"/>
    <col min="7" max="7" width="23.85546875" customWidth="1"/>
  </cols>
  <sheetData>
    <row r="1" spans="1:7" ht="28.5">
      <c r="A1" s="137" t="s">
        <v>23</v>
      </c>
      <c r="B1" s="137"/>
      <c r="C1" s="137"/>
      <c r="D1" s="137"/>
      <c r="E1" s="137"/>
      <c r="F1" s="137"/>
      <c r="G1" s="137"/>
    </row>
    <row r="2" spans="1:7" ht="21">
      <c r="A2" s="138" t="s">
        <v>63</v>
      </c>
      <c r="B2" s="138"/>
      <c r="C2" s="138"/>
      <c r="D2" s="138"/>
      <c r="E2" s="138"/>
      <c r="F2" s="138"/>
      <c r="G2" s="138"/>
    </row>
    <row r="3" spans="1:7" ht="19.5">
      <c r="A3" s="41" t="s">
        <v>66</v>
      </c>
      <c r="B3" s="41" t="s">
        <v>24</v>
      </c>
      <c r="C3" s="41" t="s">
        <v>25</v>
      </c>
      <c r="D3" s="41" t="s">
        <v>30</v>
      </c>
      <c r="E3" s="41" t="s">
        <v>31</v>
      </c>
      <c r="F3" s="41" t="s">
        <v>26</v>
      </c>
      <c r="G3" s="41" t="s">
        <v>29</v>
      </c>
    </row>
    <row r="4" spans="1:7" ht="19.5">
      <c r="A4" s="42"/>
      <c r="B4" s="42"/>
      <c r="C4" s="42" t="s">
        <v>37</v>
      </c>
      <c r="D4" s="42"/>
      <c r="E4" s="42" t="s">
        <v>28</v>
      </c>
      <c r="F4" s="42" t="s">
        <v>27</v>
      </c>
      <c r="G4" s="43"/>
    </row>
    <row r="5" spans="1:7">
      <c r="A5" s="40">
        <v>1</v>
      </c>
      <c r="B5" s="6"/>
      <c r="C5" s="6"/>
      <c r="D5" s="6"/>
      <c r="E5" s="6"/>
      <c r="F5" s="6"/>
      <c r="G5" s="6"/>
    </row>
    <row r="6" spans="1:7">
      <c r="A6" s="40">
        <v>2</v>
      </c>
      <c r="B6" s="6"/>
      <c r="C6" s="6"/>
      <c r="D6" s="6"/>
      <c r="E6" s="6"/>
      <c r="F6" s="6"/>
      <c r="G6" s="6"/>
    </row>
    <row r="7" spans="1:7">
      <c r="A7" s="40">
        <v>3</v>
      </c>
      <c r="B7" s="6"/>
      <c r="C7" s="6"/>
      <c r="D7" s="6"/>
      <c r="E7" s="6"/>
      <c r="F7" s="6"/>
      <c r="G7" s="6"/>
    </row>
    <row r="8" spans="1:7">
      <c r="A8" s="40">
        <v>4</v>
      </c>
      <c r="B8" s="6"/>
      <c r="C8" s="6"/>
      <c r="D8" s="6"/>
      <c r="E8" s="6"/>
      <c r="F8" s="6"/>
      <c r="G8" s="6"/>
    </row>
    <row r="9" spans="1:7">
      <c r="A9" s="40">
        <v>5</v>
      </c>
      <c r="B9" s="6"/>
      <c r="C9" s="6"/>
      <c r="D9" s="6"/>
      <c r="E9" s="6"/>
      <c r="F9" s="6"/>
      <c r="G9" s="6"/>
    </row>
    <row r="10" spans="1:7">
      <c r="A10" s="40">
        <v>6</v>
      </c>
      <c r="B10" s="6"/>
      <c r="C10" s="6"/>
      <c r="D10" s="6"/>
      <c r="E10" s="6"/>
      <c r="F10" s="6"/>
      <c r="G10" s="6"/>
    </row>
    <row r="11" spans="1:7">
      <c r="A11" s="40">
        <v>7</v>
      </c>
      <c r="B11" s="6"/>
      <c r="C11" s="6"/>
      <c r="D11" s="6"/>
      <c r="E11" s="6"/>
      <c r="F11" s="6"/>
      <c r="G11" s="6"/>
    </row>
    <row r="12" spans="1:7">
      <c r="A12" s="40">
        <v>8</v>
      </c>
      <c r="B12" s="6"/>
      <c r="C12" s="6"/>
      <c r="D12" s="6"/>
      <c r="E12" s="6"/>
      <c r="F12" s="6"/>
      <c r="G12" s="6"/>
    </row>
    <row r="13" spans="1:7">
      <c r="A13" s="40">
        <v>9</v>
      </c>
      <c r="B13" s="6"/>
      <c r="C13" s="6"/>
      <c r="D13" s="6"/>
      <c r="E13" s="6"/>
      <c r="F13" s="6"/>
      <c r="G13" s="6"/>
    </row>
    <row r="14" spans="1:7">
      <c r="A14" s="40">
        <v>10</v>
      </c>
      <c r="B14" s="6"/>
      <c r="C14" s="6"/>
      <c r="D14" s="6"/>
      <c r="E14" s="6"/>
      <c r="F14" s="6"/>
      <c r="G14" s="6"/>
    </row>
    <row r="15" spans="1:7">
      <c r="A15" s="40">
        <v>11</v>
      </c>
      <c r="B15" s="6"/>
      <c r="C15" s="6"/>
      <c r="D15" s="6"/>
      <c r="E15" s="6"/>
      <c r="F15" s="6"/>
      <c r="G15" s="6"/>
    </row>
    <row r="16" spans="1:7">
      <c r="A16" s="40">
        <v>12</v>
      </c>
      <c r="B16" s="6"/>
      <c r="C16" s="6"/>
      <c r="D16" s="6"/>
      <c r="E16" s="6"/>
      <c r="F16" s="6"/>
      <c r="G16" s="6"/>
    </row>
    <row r="17" spans="1:7">
      <c r="A17" s="40">
        <v>13</v>
      </c>
      <c r="B17" s="6"/>
      <c r="C17" s="6"/>
      <c r="D17" s="6"/>
      <c r="E17" s="6"/>
      <c r="F17" s="6"/>
      <c r="G17" s="6"/>
    </row>
    <row r="18" spans="1:7">
      <c r="A18" s="40">
        <v>14</v>
      </c>
      <c r="B18" s="6"/>
      <c r="C18" s="6"/>
      <c r="D18" s="6"/>
      <c r="E18" s="6"/>
      <c r="F18" s="6"/>
      <c r="G18" s="6"/>
    </row>
    <row r="19" spans="1:7">
      <c r="A19" s="40">
        <v>15</v>
      </c>
      <c r="B19" s="6"/>
      <c r="C19" s="6"/>
      <c r="D19" s="6"/>
      <c r="E19" s="6"/>
      <c r="F19" s="6"/>
      <c r="G19" s="6"/>
    </row>
    <row r="20" spans="1:7">
      <c r="A20" s="40">
        <v>16</v>
      </c>
      <c r="B20" s="6"/>
      <c r="C20" s="6"/>
      <c r="D20" s="6"/>
      <c r="E20" s="6"/>
      <c r="F20" s="6"/>
      <c r="G20" s="6"/>
    </row>
    <row r="21" spans="1:7">
      <c r="A21" s="40">
        <v>17</v>
      </c>
      <c r="B21" s="6"/>
      <c r="C21" s="6"/>
      <c r="D21" s="6"/>
      <c r="E21" s="6"/>
      <c r="F21" s="6"/>
      <c r="G21" s="6"/>
    </row>
    <row r="22" spans="1:7">
      <c r="A22" s="40">
        <v>18</v>
      </c>
      <c r="B22" s="6"/>
      <c r="C22" s="6"/>
      <c r="D22" s="6"/>
      <c r="E22" s="6"/>
      <c r="F22" s="6"/>
      <c r="G22" s="6"/>
    </row>
    <row r="23" spans="1:7">
      <c r="A23" s="40">
        <v>19</v>
      </c>
      <c r="B23" s="6"/>
      <c r="C23" s="6"/>
      <c r="D23" s="6"/>
      <c r="E23" s="6"/>
      <c r="F23" s="6"/>
      <c r="G23" s="6"/>
    </row>
    <row r="24" spans="1:7">
      <c r="A24" s="40">
        <v>20</v>
      </c>
      <c r="B24" s="6"/>
      <c r="C24" s="6"/>
      <c r="D24" s="6"/>
      <c r="E24" s="6"/>
      <c r="F24" s="6"/>
      <c r="G24" s="6"/>
    </row>
    <row r="25" spans="1:7">
      <c r="A25" s="40">
        <v>21</v>
      </c>
      <c r="B25" s="6"/>
      <c r="C25" s="6"/>
      <c r="D25" s="6"/>
      <c r="E25" s="6"/>
      <c r="F25" s="6"/>
      <c r="G25" s="6"/>
    </row>
    <row r="26" spans="1:7">
      <c r="A26" s="40">
        <v>22</v>
      </c>
      <c r="B26" s="6"/>
      <c r="C26" s="6"/>
      <c r="D26" s="6"/>
      <c r="E26" s="6"/>
      <c r="F26" s="6"/>
      <c r="G26" s="6"/>
    </row>
    <row r="27" spans="1:7">
      <c r="A27" s="40">
        <v>23</v>
      </c>
      <c r="B27" s="6"/>
      <c r="C27" s="6"/>
      <c r="D27" s="6"/>
      <c r="E27" s="6"/>
      <c r="F27" s="6"/>
      <c r="G27" s="6"/>
    </row>
    <row r="28" spans="1:7">
      <c r="A28" s="40">
        <v>24</v>
      </c>
      <c r="B28" s="6"/>
      <c r="C28" s="6"/>
      <c r="D28" s="6"/>
      <c r="E28" s="6"/>
      <c r="F28" s="6"/>
      <c r="G28" s="6"/>
    </row>
    <row r="29" spans="1:7">
      <c r="A29" s="40">
        <v>25</v>
      </c>
      <c r="B29" s="6"/>
      <c r="C29" s="6"/>
      <c r="D29" s="6"/>
      <c r="E29" s="6"/>
      <c r="F29" s="6"/>
      <c r="G29" s="6"/>
    </row>
    <row r="30" spans="1:7">
      <c r="A30" s="40">
        <v>26</v>
      </c>
      <c r="B30" s="6"/>
      <c r="C30" s="6"/>
      <c r="D30" s="6"/>
      <c r="E30" s="6"/>
      <c r="F30" s="6"/>
      <c r="G30" s="6"/>
    </row>
    <row r="31" spans="1:7">
      <c r="A31" s="40">
        <v>27</v>
      </c>
      <c r="B31" s="6"/>
      <c r="C31" s="6"/>
      <c r="D31" s="6"/>
      <c r="E31" s="6"/>
      <c r="F31" s="6"/>
      <c r="G31" s="6"/>
    </row>
    <row r="32" spans="1:7">
      <c r="A32" s="40">
        <v>28</v>
      </c>
      <c r="B32" s="6"/>
      <c r="C32" s="6"/>
      <c r="D32" s="6"/>
      <c r="E32" s="6"/>
      <c r="F32" s="6"/>
      <c r="G32" s="6"/>
    </row>
    <row r="33" spans="1:7">
      <c r="A33" s="40">
        <v>29</v>
      </c>
      <c r="B33" s="6"/>
      <c r="C33" s="6"/>
      <c r="D33" s="6"/>
      <c r="E33" s="6"/>
      <c r="F33" s="6"/>
      <c r="G33" s="6"/>
    </row>
    <row r="34" spans="1:7">
      <c r="A34" s="40">
        <v>30</v>
      </c>
      <c r="B34" s="6"/>
      <c r="C34" s="6"/>
      <c r="D34" s="6"/>
      <c r="E34" s="6"/>
      <c r="F34" s="6"/>
      <c r="G34" s="6"/>
    </row>
    <row r="35" spans="1:7">
      <c r="A35" s="40">
        <v>31</v>
      </c>
      <c r="B35" s="6"/>
      <c r="C35" s="6"/>
      <c r="D35" s="6"/>
      <c r="E35" s="6"/>
      <c r="F35" s="6"/>
      <c r="G35" s="6"/>
    </row>
    <row r="36" spans="1:7">
      <c r="A36" s="40">
        <v>32</v>
      </c>
      <c r="B36" s="6"/>
      <c r="C36" s="6"/>
      <c r="D36" s="6"/>
      <c r="E36" s="6"/>
      <c r="F36" s="6"/>
      <c r="G36" s="6"/>
    </row>
    <row r="37" spans="1:7">
      <c r="A37" s="40">
        <v>33</v>
      </c>
      <c r="B37" s="6"/>
      <c r="C37" s="6"/>
      <c r="D37" s="6"/>
      <c r="E37" s="6"/>
      <c r="F37" s="6"/>
      <c r="G37" s="6"/>
    </row>
    <row r="38" spans="1:7">
      <c r="A38" s="40">
        <v>34</v>
      </c>
      <c r="B38" s="6"/>
      <c r="C38" s="6"/>
      <c r="D38" s="6"/>
      <c r="E38" s="6"/>
      <c r="F38" s="6"/>
      <c r="G38" s="6"/>
    </row>
    <row r="39" spans="1:7">
      <c r="A39" s="40">
        <v>35</v>
      </c>
      <c r="B39" s="6"/>
      <c r="C39" s="6"/>
      <c r="D39" s="6"/>
      <c r="E39" s="6"/>
      <c r="F39" s="6"/>
      <c r="G39" s="6"/>
    </row>
    <row r="40" spans="1:7">
      <c r="A40" s="40">
        <v>36</v>
      </c>
      <c r="B40" s="6"/>
      <c r="C40" s="6"/>
      <c r="D40" s="6"/>
      <c r="E40" s="6"/>
      <c r="F40" s="6"/>
      <c r="G40" s="6"/>
    </row>
    <row r="41" spans="1:7">
      <c r="A41" s="40">
        <v>37</v>
      </c>
      <c r="B41" s="6"/>
      <c r="C41" s="6"/>
      <c r="D41" s="6"/>
      <c r="E41" s="6"/>
      <c r="F41" s="6"/>
      <c r="G41" s="6"/>
    </row>
    <row r="42" spans="1:7">
      <c r="A42" s="40">
        <v>38</v>
      </c>
      <c r="B42" s="6"/>
      <c r="C42" s="6"/>
      <c r="D42" s="6"/>
      <c r="E42" s="6"/>
      <c r="F42" s="6"/>
      <c r="G42" s="6"/>
    </row>
    <row r="43" spans="1:7">
      <c r="A43" s="40">
        <v>39</v>
      </c>
      <c r="B43" s="6"/>
      <c r="C43" s="6"/>
      <c r="D43" s="6"/>
      <c r="E43" s="6"/>
      <c r="F43" s="6"/>
      <c r="G43" s="6"/>
    </row>
    <row r="44" spans="1:7">
      <c r="A44" s="40">
        <v>40</v>
      </c>
      <c r="B44" s="6"/>
      <c r="C44" s="6"/>
      <c r="D44" s="6"/>
      <c r="E44" s="6"/>
      <c r="F44" s="6"/>
      <c r="G44" s="6"/>
    </row>
    <row r="45" spans="1:7">
      <c r="A45" s="40">
        <v>41</v>
      </c>
      <c r="B45" s="6"/>
      <c r="C45" s="6"/>
      <c r="D45" s="6"/>
      <c r="E45" s="6"/>
      <c r="F45" s="6"/>
      <c r="G45" s="6"/>
    </row>
    <row r="46" spans="1:7">
      <c r="A46" s="40">
        <v>42</v>
      </c>
      <c r="B46" s="6"/>
      <c r="C46" s="6"/>
      <c r="D46" s="6"/>
      <c r="E46" s="6"/>
      <c r="F46" s="6"/>
      <c r="G46" s="6"/>
    </row>
    <row r="47" spans="1:7">
      <c r="A47" s="40">
        <v>43</v>
      </c>
      <c r="B47" s="6"/>
      <c r="C47" s="6"/>
      <c r="D47" s="6"/>
      <c r="E47" s="6"/>
      <c r="F47" s="6"/>
      <c r="G47" s="6"/>
    </row>
    <row r="48" spans="1:7">
      <c r="A48" s="40">
        <v>44</v>
      </c>
      <c r="B48" s="6"/>
      <c r="C48" s="6"/>
      <c r="D48" s="6"/>
      <c r="E48" s="6"/>
      <c r="F48" s="6"/>
      <c r="G48" s="6"/>
    </row>
    <row r="49" spans="1:7">
      <c r="A49" s="40">
        <v>45</v>
      </c>
      <c r="B49" s="6"/>
      <c r="C49" s="6"/>
      <c r="D49" s="6"/>
      <c r="E49" s="6"/>
      <c r="F49" s="6"/>
      <c r="G49" s="6"/>
    </row>
    <row r="50" spans="1:7">
      <c r="A50" s="40">
        <v>46</v>
      </c>
      <c r="B50" s="6"/>
      <c r="C50" s="6"/>
      <c r="D50" s="6"/>
      <c r="E50" s="6"/>
      <c r="F50" s="6"/>
      <c r="G50" s="6"/>
    </row>
    <row r="51" spans="1:7">
      <c r="A51" s="40">
        <v>47</v>
      </c>
      <c r="B51" s="6"/>
      <c r="C51" s="6"/>
      <c r="D51" s="6"/>
      <c r="E51" s="6"/>
      <c r="F51" s="6"/>
      <c r="G51" s="6"/>
    </row>
    <row r="52" spans="1:7">
      <c r="A52" s="40">
        <v>48</v>
      </c>
      <c r="B52" s="6"/>
      <c r="C52" s="6"/>
      <c r="D52" s="6"/>
      <c r="E52" s="6"/>
      <c r="F52" s="6"/>
      <c r="G52" s="6"/>
    </row>
    <row r="53" spans="1:7">
      <c r="A53" s="40">
        <v>49</v>
      </c>
      <c r="B53" s="6"/>
      <c r="C53" s="6"/>
      <c r="D53" s="6"/>
      <c r="E53" s="6"/>
      <c r="F53" s="6"/>
      <c r="G53" s="6"/>
    </row>
    <row r="54" spans="1:7">
      <c r="A54" s="40">
        <v>50</v>
      </c>
      <c r="B54" s="6"/>
      <c r="C54" s="6"/>
      <c r="D54" s="6"/>
      <c r="E54" s="6"/>
      <c r="F54" s="6"/>
      <c r="G54" s="6"/>
    </row>
    <row r="55" spans="1:7">
      <c r="A55" s="40">
        <v>51</v>
      </c>
      <c r="B55" s="6"/>
      <c r="C55" s="6"/>
      <c r="D55" s="6"/>
      <c r="E55" s="6"/>
      <c r="F55" s="6"/>
      <c r="G55" s="6"/>
    </row>
    <row r="56" spans="1:7">
      <c r="A56" s="40">
        <v>52</v>
      </c>
      <c r="B56" s="6"/>
      <c r="C56" s="6"/>
      <c r="D56" s="6"/>
      <c r="E56" s="6"/>
      <c r="F56" s="6"/>
      <c r="G56" s="6"/>
    </row>
    <row r="57" spans="1:7">
      <c r="A57" s="40">
        <v>53</v>
      </c>
      <c r="B57" s="6"/>
      <c r="C57" s="6"/>
      <c r="D57" s="6"/>
      <c r="E57" s="6"/>
      <c r="F57" s="6"/>
      <c r="G57" s="6"/>
    </row>
    <row r="58" spans="1:7">
      <c r="A58" s="40">
        <v>54</v>
      </c>
      <c r="B58" s="6"/>
      <c r="C58" s="6"/>
      <c r="D58" s="6"/>
      <c r="E58" s="6"/>
      <c r="F58" s="6"/>
      <c r="G58" s="6"/>
    </row>
    <row r="59" spans="1:7">
      <c r="A59" s="40">
        <v>55</v>
      </c>
      <c r="B59" s="6"/>
      <c r="C59" s="6"/>
      <c r="D59" s="6"/>
      <c r="E59" s="6"/>
      <c r="F59" s="6"/>
      <c r="G59" s="6"/>
    </row>
    <row r="60" spans="1:7">
      <c r="A60" s="40">
        <v>56</v>
      </c>
      <c r="B60" s="6"/>
      <c r="C60" s="6"/>
      <c r="D60" s="6"/>
      <c r="E60" s="6"/>
      <c r="F60" s="6"/>
      <c r="G60" s="6"/>
    </row>
    <row r="61" spans="1:7">
      <c r="A61" s="40">
        <v>57</v>
      </c>
      <c r="B61" s="6"/>
      <c r="C61" s="6"/>
      <c r="D61" s="6"/>
      <c r="E61" s="6"/>
      <c r="F61" s="6"/>
      <c r="G61" s="6"/>
    </row>
    <row r="62" spans="1:7">
      <c r="A62" s="40">
        <v>58</v>
      </c>
      <c r="B62" s="6"/>
      <c r="C62" s="6"/>
      <c r="D62" s="6"/>
      <c r="E62" s="6"/>
      <c r="F62" s="6"/>
      <c r="G62" s="6"/>
    </row>
    <row r="63" spans="1:7">
      <c r="A63" s="40">
        <v>59</v>
      </c>
      <c r="B63" s="6"/>
      <c r="C63" s="6"/>
      <c r="D63" s="6"/>
      <c r="E63" s="6"/>
      <c r="F63" s="6"/>
      <c r="G63" s="6"/>
    </row>
    <row r="64" spans="1:7">
      <c r="A64" s="40">
        <v>60</v>
      </c>
      <c r="B64" s="6"/>
      <c r="C64" s="6"/>
      <c r="D64" s="6"/>
      <c r="E64" s="6"/>
      <c r="F64" s="6"/>
      <c r="G64" s="6"/>
    </row>
    <row r="65" spans="1:7">
      <c r="A65" s="40">
        <v>61</v>
      </c>
      <c r="B65" s="6"/>
      <c r="C65" s="6"/>
      <c r="D65" s="6"/>
      <c r="E65" s="6"/>
      <c r="F65" s="6"/>
      <c r="G65" s="6"/>
    </row>
    <row r="66" spans="1:7">
      <c r="A66" s="40">
        <v>62</v>
      </c>
      <c r="B66" s="6"/>
      <c r="C66" s="6"/>
      <c r="D66" s="6"/>
      <c r="E66" s="6"/>
      <c r="F66" s="6"/>
      <c r="G66" s="6"/>
    </row>
    <row r="67" spans="1:7">
      <c r="A67" s="40">
        <v>63</v>
      </c>
      <c r="B67" s="6"/>
      <c r="C67" s="6"/>
      <c r="D67" s="6"/>
      <c r="E67" s="6"/>
      <c r="F67" s="6"/>
      <c r="G67" s="6"/>
    </row>
    <row r="68" spans="1:7">
      <c r="A68" s="40">
        <v>64</v>
      </c>
      <c r="B68" s="6"/>
      <c r="C68" s="6"/>
      <c r="D68" s="6"/>
      <c r="E68" s="6"/>
      <c r="F68" s="6"/>
      <c r="G68" s="6"/>
    </row>
    <row r="69" spans="1:7">
      <c r="A69" s="40">
        <v>65</v>
      </c>
      <c r="B69" s="6"/>
      <c r="C69" s="6"/>
      <c r="D69" s="6"/>
      <c r="E69" s="6"/>
      <c r="F69" s="6"/>
      <c r="G69" s="6"/>
    </row>
    <row r="70" spans="1:7">
      <c r="A70" s="40">
        <v>66</v>
      </c>
      <c r="B70" s="6"/>
      <c r="C70" s="6"/>
      <c r="D70" s="6"/>
      <c r="E70" s="6"/>
      <c r="F70" s="6"/>
      <c r="G70" s="6"/>
    </row>
    <row r="71" spans="1:7">
      <c r="A71" s="40">
        <v>67</v>
      </c>
      <c r="B71" s="6"/>
      <c r="C71" s="6"/>
      <c r="D71" s="6"/>
      <c r="E71" s="6"/>
      <c r="F71" s="6"/>
      <c r="G71" s="6"/>
    </row>
    <row r="72" spans="1:7">
      <c r="A72" s="40">
        <v>68</v>
      </c>
      <c r="B72" s="6"/>
      <c r="C72" s="6"/>
      <c r="D72" s="6"/>
      <c r="E72" s="6"/>
      <c r="F72" s="6"/>
      <c r="G72" s="6"/>
    </row>
    <row r="73" spans="1:7">
      <c r="A73" s="40">
        <v>69</v>
      </c>
      <c r="B73" s="6"/>
      <c r="C73" s="6"/>
      <c r="D73" s="6"/>
      <c r="E73" s="6"/>
      <c r="F73" s="6"/>
      <c r="G73" s="6"/>
    </row>
    <row r="74" spans="1:7">
      <c r="A74" s="40">
        <v>70</v>
      </c>
      <c r="B74" s="6"/>
      <c r="C74" s="6"/>
      <c r="D74" s="6"/>
      <c r="E74" s="6"/>
      <c r="F74" s="6"/>
      <c r="G74" s="6"/>
    </row>
    <row r="75" spans="1:7" s="45" customFormat="1">
      <c r="A75" s="44"/>
      <c r="B75" s="46"/>
      <c r="C75" s="46"/>
      <c r="D75" s="46"/>
      <c r="E75" s="46"/>
      <c r="F75" s="46"/>
      <c r="G75" s="46"/>
    </row>
    <row r="76" spans="1:7" s="45" customFormat="1">
      <c r="A76" s="44"/>
      <c r="B76" s="46"/>
      <c r="C76" s="46"/>
      <c r="D76" s="46"/>
      <c r="E76" s="46"/>
      <c r="F76" s="46"/>
      <c r="G76" s="46"/>
    </row>
    <row r="77" spans="1:7" s="45" customFormat="1">
      <c r="A77" s="44"/>
      <c r="B77" s="46"/>
      <c r="C77" s="46"/>
      <c r="D77" s="46"/>
      <c r="E77" s="46"/>
      <c r="F77" s="46"/>
      <c r="G77" s="46"/>
    </row>
    <row r="78" spans="1:7" s="45" customFormat="1">
      <c r="A78" s="44"/>
      <c r="B78" s="46"/>
      <c r="C78" s="46"/>
      <c r="D78" s="46"/>
      <c r="E78" s="46"/>
      <c r="F78" s="46"/>
      <c r="G78" s="46"/>
    </row>
    <row r="79" spans="1:7" s="45" customFormat="1">
      <c r="A79" s="44"/>
      <c r="B79" s="46"/>
      <c r="C79" s="46"/>
      <c r="D79" s="46"/>
      <c r="E79" s="46"/>
      <c r="F79" s="46"/>
      <c r="G79" s="46"/>
    </row>
    <row r="80" spans="1:7" s="45" customFormat="1">
      <c r="B80" s="46"/>
      <c r="C80" s="46"/>
      <c r="D80" s="46"/>
      <c r="E80" s="46"/>
      <c r="F80" s="46"/>
      <c r="G80" s="46"/>
    </row>
    <row r="81" spans="2:7" s="45" customFormat="1">
      <c r="B81" s="46"/>
      <c r="C81" s="46"/>
      <c r="D81" s="46"/>
      <c r="E81" s="46"/>
      <c r="F81" s="46"/>
      <c r="G81" s="46"/>
    </row>
  </sheetData>
  <mergeCells count="2">
    <mergeCell ref="A1:G1"/>
    <mergeCell ref="A2:G2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tabSelected="1" topLeftCell="A34" zoomScale="70" zoomScaleNormal="70" workbookViewId="0">
      <selection activeCell="A44" sqref="A44"/>
    </sheetView>
  </sheetViews>
  <sheetFormatPr defaultColWidth="9" defaultRowHeight="15.75"/>
  <cols>
    <col min="1" max="1" width="49.85546875" style="1" customWidth="1"/>
    <col min="2" max="2" width="18.42578125" style="2" customWidth="1"/>
    <col min="3" max="3" width="11.42578125" style="2" customWidth="1"/>
    <col min="4" max="4" width="14.5703125" style="2" customWidth="1"/>
    <col min="5" max="5" width="11" style="2" customWidth="1"/>
    <col min="6" max="6" width="9.140625" style="2" bestFit="1" customWidth="1"/>
    <col min="7" max="7" width="9.85546875" style="2" bestFit="1" customWidth="1"/>
    <col min="8" max="9" width="9.140625" style="2" bestFit="1" customWidth="1"/>
    <col min="10" max="11" width="9.85546875" style="2" bestFit="1" customWidth="1"/>
    <col min="12" max="12" width="9.140625" style="2" bestFit="1" customWidth="1"/>
    <col min="13" max="14" width="9.85546875" style="2" bestFit="1" customWidth="1"/>
    <col min="15" max="15" width="9.140625" style="2" bestFit="1" customWidth="1"/>
    <col min="16" max="16" width="9.85546875" style="2" bestFit="1" customWidth="1"/>
    <col min="17" max="17" width="11.85546875" style="58" customWidth="1"/>
    <col min="18" max="18" width="12.28515625" style="1" customWidth="1"/>
    <col min="19" max="19" width="27.42578125" style="1" customWidth="1"/>
    <col min="20" max="20" width="27.28515625" style="1" customWidth="1"/>
    <col min="21" max="21" width="21.85546875" style="1" customWidth="1"/>
    <col min="22" max="16384" width="9" style="1"/>
  </cols>
  <sheetData>
    <row r="1" spans="1:16384" ht="30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9"/>
    </row>
    <row r="2" spans="1:16384" ht="30.75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6384" ht="34.5" customHeight="1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6384" ht="26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56"/>
      <c r="S4" s="132" t="s">
        <v>60</v>
      </c>
      <c r="T4" s="133"/>
    </row>
    <row r="5" spans="1:16384" ht="26.25">
      <c r="A5" s="148" t="s">
        <v>139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S5" s="11" t="s">
        <v>47</v>
      </c>
      <c r="T5" s="12" t="s">
        <v>57</v>
      </c>
    </row>
    <row r="6" spans="1:16384" ht="2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7"/>
      <c r="M6" s="7"/>
      <c r="N6" s="7"/>
      <c r="O6" s="7"/>
      <c r="P6" s="7"/>
      <c r="Q6" s="57"/>
      <c r="S6" s="13" t="s">
        <v>41</v>
      </c>
      <c r="T6" s="14" t="s">
        <v>53</v>
      </c>
    </row>
    <row r="7" spans="1:16384" ht="23.25">
      <c r="A7" s="33" t="s">
        <v>67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7"/>
      <c r="M7" s="7"/>
      <c r="N7" s="7"/>
      <c r="O7" s="7"/>
      <c r="P7" s="7"/>
      <c r="Q7" s="57"/>
      <c r="R7" s="7"/>
      <c r="S7" s="13" t="s">
        <v>5</v>
      </c>
      <c r="T7" s="14" t="s">
        <v>54</v>
      </c>
      <c r="U7" s="7">
        <v>2.7080000000000002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ht="23.25">
      <c r="A8" s="33" t="s">
        <v>40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7"/>
      <c r="M8" s="7"/>
      <c r="N8" s="7"/>
      <c r="O8" s="7"/>
      <c r="P8" s="7"/>
      <c r="Q8" s="57"/>
      <c r="S8" s="13" t="s">
        <v>48</v>
      </c>
      <c r="T8" s="14" t="s">
        <v>58</v>
      </c>
      <c r="U8" s="47">
        <v>3.11</v>
      </c>
    </row>
    <row r="9" spans="1:16384" ht="23.25">
      <c r="A9" s="33" t="s">
        <v>127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7"/>
      <c r="M9" s="7"/>
      <c r="N9" s="7"/>
      <c r="O9" s="7"/>
      <c r="P9" s="7"/>
      <c r="Q9" s="57"/>
      <c r="S9" s="13" t="s">
        <v>7</v>
      </c>
      <c r="T9" s="14" t="s">
        <v>55</v>
      </c>
    </row>
    <row r="10" spans="1:16384" ht="27.75" customHeight="1">
      <c r="S10" s="15"/>
      <c r="T10" s="16" t="s">
        <v>56</v>
      </c>
    </row>
    <row r="11" spans="1:16384" s="3" customFormat="1" ht="21">
      <c r="A11" s="34" t="s">
        <v>45</v>
      </c>
      <c r="B11" s="34" t="s">
        <v>46</v>
      </c>
      <c r="C11" s="34" t="s">
        <v>2</v>
      </c>
      <c r="D11" s="34" t="s">
        <v>52</v>
      </c>
      <c r="E11" s="35">
        <v>21094</v>
      </c>
      <c r="F11" s="35">
        <v>21125</v>
      </c>
      <c r="G11" s="35">
        <v>21155</v>
      </c>
      <c r="H11" s="35">
        <v>21186</v>
      </c>
      <c r="I11" s="35">
        <v>21217</v>
      </c>
      <c r="J11" s="35">
        <v>21245</v>
      </c>
      <c r="K11" s="35">
        <v>21276</v>
      </c>
      <c r="L11" s="35">
        <v>21306</v>
      </c>
      <c r="M11" s="35">
        <v>21337</v>
      </c>
      <c r="N11" s="35">
        <v>21367</v>
      </c>
      <c r="O11" s="35">
        <v>21398</v>
      </c>
      <c r="P11" s="35">
        <v>21429</v>
      </c>
      <c r="Q11" s="59" t="s">
        <v>1</v>
      </c>
      <c r="S11" s="88"/>
      <c r="T11" s="8"/>
    </row>
    <row r="12" spans="1:16384" ht="21">
      <c r="A12" s="36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60"/>
      <c r="S12" s="87"/>
      <c r="T12" s="87"/>
    </row>
    <row r="13" spans="1:16384" s="5" customFormat="1" ht="21">
      <c r="A13" s="17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61"/>
      <c r="S13" s="87"/>
      <c r="T13" s="87"/>
    </row>
    <row r="14" spans="1:16384" ht="21">
      <c r="A14" s="19" t="s">
        <v>12</v>
      </c>
      <c r="B14" s="20" t="s">
        <v>41</v>
      </c>
      <c r="C14" s="21" t="s">
        <v>3</v>
      </c>
      <c r="D14" s="21" t="s">
        <v>56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  <c r="S14" s="87"/>
      <c r="T14" s="87"/>
    </row>
    <row r="15" spans="1:16384" ht="21">
      <c r="A15" s="19" t="s">
        <v>13</v>
      </c>
      <c r="B15" s="20"/>
      <c r="C15" s="21" t="s">
        <v>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62">
        <f>SUM(E15:P15)</f>
        <v>0</v>
      </c>
      <c r="S15" s="87"/>
      <c r="T15" s="87"/>
    </row>
    <row r="16" spans="1:16384" ht="21">
      <c r="A16" s="19" t="s">
        <v>61</v>
      </c>
      <c r="B16" s="20"/>
      <c r="C16" s="21" t="s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62">
        <f t="shared" ref="Q16:Q28" si="0">SUM(E16:P16)</f>
        <v>0</v>
      </c>
    </row>
    <row r="17" spans="1:18" ht="21">
      <c r="A17" s="19" t="s">
        <v>49</v>
      </c>
      <c r="B17" s="20"/>
      <c r="C17" s="21" t="s">
        <v>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62">
        <f>SUM(E17:P17)</f>
        <v>0</v>
      </c>
    </row>
    <row r="18" spans="1:18" ht="21">
      <c r="A18" s="19" t="s">
        <v>50</v>
      </c>
      <c r="B18" s="20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62">
        <f t="shared" si="0"/>
        <v>0</v>
      </c>
    </row>
    <row r="19" spans="1:18" ht="21">
      <c r="A19" s="19" t="s">
        <v>51</v>
      </c>
      <c r="B19" s="20"/>
      <c r="C19" s="21" t="s">
        <v>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62">
        <f t="shared" si="0"/>
        <v>0</v>
      </c>
    </row>
    <row r="20" spans="1:18" ht="21">
      <c r="A20" s="19" t="s">
        <v>14</v>
      </c>
      <c r="B20" s="20" t="s">
        <v>41</v>
      </c>
      <c r="C20" s="21" t="s">
        <v>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f>SUM(E20:P20)</f>
        <v>0</v>
      </c>
    </row>
    <row r="21" spans="1:18" ht="21">
      <c r="A21" s="19" t="s">
        <v>34</v>
      </c>
      <c r="B21" s="20"/>
      <c r="C21" s="21" t="s">
        <v>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62">
        <f t="shared" si="0"/>
        <v>0</v>
      </c>
    </row>
    <row r="22" spans="1:18" ht="21">
      <c r="A22" s="22" t="s">
        <v>35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62">
        <f t="shared" si="0"/>
        <v>0</v>
      </c>
    </row>
    <row r="23" spans="1:18" ht="21">
      <c r="A23" s="17" t="s">
        <v>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62"/>
    </row>
    <row r="24" spans="1:18" ht="21">
      <c r="A24" s="130" t="s">
        <v>41</v>
      </c>
      <c r="B24" s="130"/>
      <c r="C24" s="21" t="s">
        <v>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62">
        <f t="shared" si="0"/>
        <v>0</v>
      </c>
    </row>
    <row r="25" spans="1:18" ht="21">
      <c r="A25" s="130" t="s">
        <v>5</v>
      </c>
      <c r="B25" s="130"/>
      <c r="C25" s="21" t="s">
        <v>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62">
        <f t="shared" si="0"/>
        <v>0</v>
      </c>
    </row>
    <row r="26" spans="1:18" ht="21">
      <c r="A26" s="130" t="s">
        <v>6</v>
      </c>
      <c r="B26" s="130"/>
      <c r="C26" s="21" t="s">
        <v>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62">
        <f t="shared" si="0"/>
        <v>0</v>
      </c>
    </row>
    <row r="27" spans="1:18" ht="21">
      <c r="A27" s="130" t="s">
        <v>7</v>
      </c>
      <c r="B27" s="130"/>
      <c r="C27" s="21" t="s">
        <v>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62">
        <f t="shared" si="0"/>
        <v>0</v>
      </c>
    </row>
    <row r="28" spans="1:18" ht="21">
      <c r="A28" s="22" t="s">
        <v>35</v>
      </c>
      <c r="B28" s="8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62">
        <f t="shared" si="0"/>
        <v>0</v>
      </c>
    </row>
    <row r="29" spans="1:18" s="4" customFormat="1" ht="21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63"/>
    </row>
    <row r="30" spans="1:18" ht="21">
      <c r="A30" s="25" t="s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62"/>
    </row>
    <row r="31" spans="1:18" ht="21">
      <c r="A31" s="131" t="s">
        <v>71</v>
      </c>
      <c r="B31" s="131"/>
      <c r="C31" s="21" t="s">
        <v>9</v>
      </c>
      <c r="D31" s="21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62">
        <f>SUM(E31:P31)</f>
        <v>0</v>
      </c>
      <c r="R31" s="95"/>
    </row>
    <row r="32" spans="1:18" ht="21">
      <c r="A32" s="131" t="s">
        <v>43</v>
      </c>
      <c r="B32" s="131"/>
      <c r="C32" s="21" t="s">
        <v>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62">
        <f t="shared" ref="Q32:Q34" si="1">SUM(E32:P32)</f>
        <v>0</v>
      </c>
    </row>
    <row r="33" spans="1:17" ht="21">
      <c r="A33" s="131" t="s">
        <v>43</v>
      </c>
      <c r="B33" s="131"/>
      <c r="C33" s="21" t="s">
        <v>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62">
        <f t="shared" si="1"/>
        <v>0</v>
      </c>
    </row>
    <row r="34" spans="1:17" ht="21">
      <c r="A34" s="25" t="s">
        <v>17</v>
      </c>
      <c r="B34" s="21"/>
      <c r="C34" s="21" t="s">
        <v>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62">
        <f t="shared" si="1"/>
        <v>0</v>
      </c>
    </row>
    <row r="35" spans="1:17" ht="21">
      <c r="A35" s="38" t="s">
        <v>18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64"/>
    </row>
    <row r="36" spans="1:17" ht="21">
      <c r="A36" s="25" t="s">
        <v>38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62"/>
    </row>
    <row r="37" spans="1:17" ht="21">
      <c r="A37" s="131" t="s">
        <v>72</v>
      </c>
      <c r="B37" s="131"/>
      <c r="C37" s="21" t="s">
        <v>10</v>
      </c>
      <c r="D37" s="2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62">
        <f>SUM(E37:P37)</f>
        <v>0</v>
      </c>
    </row>
    <row r="38" spans="1:17" ht="21">
      <c r="A38" s="131" t="s">
        <v>43</v>
      </c>
      <c r="B38" s="131"/>
      <c r="C38" s="21" t="s">
        <v>10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62">
        <f t="shared" ref="Q38:Q40" si="2">SUM(E38:P38)</f>
        <v>0</v>
      </c>
    </row>
    <row r="39" spans="1:17" ht="21">
      <c r="A39" s="131" t="s">
        <v>43</v>
      </c>
      <c r="B39" s="131"/>
      <c r="C39" s="21" t="s">
        <v>10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62">
        <f t="shared" si="2"/>
        <v>0</v>
      </c>
    </row>
    <row r="40" spans="1:17" ht="21">
      <c r="A40" s="25" t="s">
        <v>44</v>
      </c>
      <c r="B40" s="21"/>
      <c r="C40" s="21" t="s">
        <v>10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62">
        <f t="shared" si="2"/>
        <v>0</v>
      </c>
    </row>
    <row r="41" spans="1:17" ht="21">
      <c r="A41" s="26" t="s">
        <v>33</v>
      </c>
      <c r="B41" s="27"/>
      <c r="C41" s="27" t="s">
        <v>8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65">
        <f>SUM(E41:P41)</f>
        <v>0</v>
      </c>
    </row>
    <row r="42" spans="1:17" ht="21">
      <c r="A42" s="28" t="s">
        <v>36</v>
      </c>
      <c r="B42" s="29" t="s">
        <v>21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66"/>
    </row>
    <row r="43" spans="1:17" ht="21">
      <c r="A43" s="22" t="s">
        <v>19</v>
      </c>
      <c r="B43" s="21"/>
      <c r="C43" s="21" t="s">
        <v>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62">
        <f>SUM(E43:P43)</f>
        <v>0</v>
      </c>
    </row>
    <row r="44" spans="1:17" ht="21">
      <c r="A44" s="22" t="s">
        <v>126</v>
      </c>
      <c r="B44" s="21"/>
      <c r="C44" s="21" t="s">
        <v>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62">
        <f>SUM(E44:P44)</f>
        <v>0</v>
      </c>
    </row>
    <row r="45" spans="1:17" ht="21">
      <c r="A45" s="22" t="s">
        <v>65</v>
      </c>
      <c r="B45" s="21"/>
      <c r="C45" s="21" t="s">
        <v>8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62">
        <f t="shared" ref="Q45" si="3">SUM(E45:P45)</f>
        <v>0</v>
      </c>
    </row>
    <row r="46" spans="1:17" ht="21">
      <c r="A46" s="31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67"/>
    </row>
    <row r="47" spans="1:17" ht="21">
      <c r="A47" s="48" t="s">
        <v>68</v>
      </c>
      <c r="B47" s="48" t="s">
        <v>64</v>
      </c>
      <c r="C47" s="21" t="s">
        <v>8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62">
        <f>SUM(E47:P47)</f>
        <v>0</v>
      </c>
    </row>
    <row r="48" spans="1:17" ht="21">
      <c r="A48" s="48" t="s">
        <v>69</v>
      </c>
      <c r="B48" s="48"/>
      <c r="C48" s="21" t="s">
        <v>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62">
        <f t="shared" ref="Q48:Q49" si="4">SUM(E48:P48)</f>
        <v>0</v>
      </c>
    </row>
    <row r="49" spans="1:17" ht="21">
      <c r="A49" s="48" t="s">
        <v>70</v>
      </c>
      <c r="B49" s="48"/>
      <c r="C49" s="21" t="s">
        <v>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62">
        <f t="shared" si="4"/>
        <v>0</v>
      </c>
    </row>
    <row r="52" spans="1:17" ht="30.75">
      <c r="A52" s="147" t="s">
        <v>73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 ht="21">
      <c r="A53" s="34" t="s">
        <v>45</v>
      </c>
      <c r="B53" s="34" t="s">
        <v>46</v>
      </c>
      <c r="C53" s="34" t="s">
        <v>2</v>
      </c>
      <c r="D53" s="34" t="s">
        <v>52</v>
      </c>
      <c r="E53" s="35">
        <v>21094</v>
      </c>
      <c r="F53" s="35">
        <v>21125</v>
      </c>
      <c r="G53" s="35">
        <v>21155</v>
      </c>
      <c r="H53" s="35">
        <v>21186</v>
      </c>
      <c r="I53" s="35">
        <v>21217</v>
      </c>
      <c r="J53" s="35">
        <v>21245</v>
      </c>
      <c r="K53" s="35">
        <v>21276</v>
      </c>
      <c r="L53" s="35">
        <v>21306</v>
      </c>
      <c r="M53" s="35">
        <v>21337</v>
      </c>
      <c r="N53" s="35">
        <v>21367</v>
      </c>
      <c r="O53" s="35">
        <v>21398</v>
      </c>
      <c r="P53" s="35">
        <v>21429</v>
      </c>
      <c r="Q53" s="59" t="s">
        <v>1</v>
      </c>
    </row>
    <row r="54" spans="1:17" ht="21">
      <c r="A54" s="36" t="s">
        <v>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60">
        <f>SUM(Q56:Q70)</f>
        <v>0</v>
      </c>
    </row>
    <row r="55" spans="1:17" ht="21">
      <c r="A55" s="17" t="s">
        <v>11</v>
      </c>
      <c r="B55" s="18"/>
      <c r="C55" s="18"/>
      <c r="D55" s="1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</row>
    <row r="56" spans="1:17" ht="24">
      <c r="A56" s="19" t="s">
        <v>12</v>
      </c>
      <c r="B56" s="20" t="s">
        <v>41</v>
      </c>
      <c r="C56" s="21" t="s">
        <v>74</v>
      </c>
      <c r="D56" s="21" t="s">
        <v>56</v>
      </c>
      <c r="E56" s="71">
        <f>SUM(E14*2.195)</f>
        <v>0</v>
      </c>
      <c r="F56" s="71">
        <f t="shared" ref="F56:P56" si="5">SUM(F14*2.195)</f>
        <v>0</v>
      </c>
      <c r="G56" s="71">
        <f t="shared" si="5"/>
        <v>0</v>
      </c>
      <c r="H56" s="71">
        <f t="shared" si="5"/>
        <v>0</v>
      </c>
      <c r="I56" s="71">
        <f t="shared" si="5"/>
        <v>0</v>
      </c>
      <c r="J56" s="71">
        <f t="shared" si="5"/>
        <v>0</v>
      </c>
      <c r="K56" s="71">
        <f t="shared" si="5"/>
        <v>0</v>
      </c>
      <c r="L56" s="71">
        <f t="shared" si="5"/>
        <v>0</v>
      </c>
      <c r="M56" s="71">
        <f t="shared" si="5"/>
        <v>0</v>
      </c>
      <c r="N56" s="71">
        <f t="shared" si="5"/>
        <v>0</v>
      </c>
      <c r="O56" s="71">
        <f t="shared" si="5"/>
        <v>0</v>
      </c>
      <c r="P56" s="71">
        <f t="shared" si="5"/>
        <v>0</v>
      </c>
      <c r="Q56" s="72">
        <f>SUM(E56:P56)</f>
        <v>0</v>
      </c>
    </row>
    <row r="57" spans="1:17" ht="24">
      <c r="A57" s="19" t="s">
        <v>13</v>
      </c>
      <c r="B57" s="20"/>
      <c r="C57" s="21" t="s">
        <v>74</v>
      </c>
      <c r="D57" s="2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2">
        <f t="shared" ref="Q57:Q70" si="6">SUM(E57:P57)</f>
        <v>0</v>
      </c>
    </row>
    <row r="58" spans="1:17" ht="24">
      <c r="A58" s="19" t="s">
        <v>61</v>
      </c>
      <c r="B58" s="20"/>
      <c r="C58" s="21" t="s">
        <v>74</v>
      </c>
      <c r="D58" s="2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>
        <f t="shared" si="6"/>
        <v>0</v>
      </c>
    </row>
    <row r="59" spans="1:17" ht="24">
      <c r="A59" s="19" t="s">
        <v>49</v>
      </c>
      <c r="B59" s="20"/>
      <c r="C59" s="21" t="s">
        <v>74</v>
      </c>
      <c r="D59" s="2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>
        <f t="shared" si="6"/>
        <v>0</v>
      </c>
    </row>
    <row r="60" spans="1:17" ht="24">
      <c r="A60" s="19" t="s">
        <v>50</v>
      </c>
      <c r="B60" s="20"/>
      <c r="C60" s="21" t="s">
        <v>74</v>
      </c>
      <c r="D60" s="2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>
        <f t="shared" si="6"/>
        <v>0</v>
      </c>
    </row>
    <row r="61" spans="1:17" ht="24">
      <c r="A61" s="19" t="s">
        <v>51</v>
      </c>
      <c r="B61" s="20"/>
      <c r="C61" s="21" t="s">
        <v>74</v>
      </c>
      <c r="D61" s="2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>
        <f t="shared" si="6"/>
        <v>0</v>
      </c>
    </row>
    <row r="62" spans="1:17" ht="24">
      <c r="A62" s="19" t="s">
        <v>14</v>
      </c>
      <c r="B62" s="20" t="s">
        <v>41</v>
      </c>
      <c r="C62" s="21" t="s">
        <v>74</v>
      </c>
      <c r="D62" s="21" t="s">
        <v>56</v>
      </c>
      <c r="E62" s="71">
        <f>SUM(E20*2.195)</f>
        <v>0</v>
      </c>
      <c r="F62" s="71">
        <f t="shared" ref="F62:P62" si="7">SUM(F20*2.195)</f>
        <v>0</v>
      </c>
      <c r="G62" s="71">
        <f t="shared" si="7"/>
        <v>0</v>
      </c>
      <c r="H62" s="71">
        <f t="shared" si="7"/>
        <v>0</v>
      </c>
      <c r="I62" s="71">
        <f t="shared" si="7"/>
        <v>0</v>
      </c>
      <c r="J62" s="71">
        <f t="shared" si="7"/>
        <v>0</v>
      </c>
      <c r="K62" s="71">
        <f t="shared" si="7"/>
        <v>0</v>
      </c>
      <c r="L62" s="71">
        <f t="shared" si="7"/>
        <v>0</v>
      </c>
      <c r="M62" s="71">
        <f t="shared" si="7"/>
        <v>0</v>
      </c>
      <c r="N62" s="71">
        <f t="shared" si="7"/>
        <v>0</v>
      </c>
      <c r="O62" s="71">
        <f t="shared" si="7"/>
        <v>0</v>
      </c>
      <c r="P62" s="71">
        <f t="shared" si="7"/>
        <v>0</v>
      </c>
      <c r="Q62" s="72">
        <f t="shared" si="6"/>
        <v>0</v>
      </c>
    </row>
    <row r="63" spans="1:17" ht="24">
      <c r="A63" s="19" t="s">
        <v>34</v>
      </c>
      <c r="B63" s="20"/>
      <c r="C63" s="21" t="s">
        <v>74</v>
      </c>
      <c r="D63" s="2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2">
        <f t="shared" si="6"/>
        <v>0</v>
      </c>
    </row>
    <row r="64" spans="1:17" ht="21">
      <c r="A64" s="22" t="s">
        <v>35</v>
      </c>
      <c r="B64" s="20"/>
      <c r="C64" s="21"/>
      <c r="D64" s="2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2">
        <f t="shared" si="6"/>
        <v>0</v>
      </c>
    </row>
    <row r="65" spans="1:17" ht="21">
      <c r="A65" s="17" t="s">
        <v>32</v>
      </c>
      <c r="B65" s="18"/>
      <c r="C65" s="21"/>
      <c r="D65" s="18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72"/>
    </row>
    <row r="66" spans="1:17" ht="24">
      <c r="A66" s="130" t="s">
        <v>41</v>
      </c>
      <c r="B66" s="130"/>
      <c r="C66" s="21" t="s">
        <v>74</v>
      </c>
      <c r="D66" s="2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2">
        <f t="shared" si="6"/>
        <v>0</v>
      </c>
    </row>
    <row r="67" spans="1:17" ht="24">
      <c r="A67" s="130" t="s">
        <v>5</v>
      </c>
      <c r="B67" s="130"/>
      <c r="C67" s="21" t="s">
        <v>74</v>
      </c>
      <c r="D67" s="2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2">
        <f t="shared" si="6"/>
        <v>0</v>
      </c>
    </row>
    <row r="68" spans="1:17" ht="24">
      <c r="A68" s="130" t="s">
        <v>6</v>
      </c>
      <c r="B68" s="130"/>
      <c r="C68" s="21" t="s">
        <v>74</v>
      </c>
      <c r="D68" s="2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>
        <f t="shared" si="6"/>
        <v>0</v>
      </c>
    </row>
    <row r="69" spans="1:17" ht="24">
      <c r="A69" s="130" t="s">
        <v>7</v>
      </c>
      <c r="B69" s="130"/>
      <c r="C69" s="21" t="s">
        <v>74</v>
      </c>
      <c r="D69" s="2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2">
        <f t="shared" si="6"/>
        <v>0</v>
      </c>
    </row>
    <row r="70" spans="1:17" ht="21">
      <c r="A70" s="22" t="s">
        <v>35</v>
      </c>
      <c r="B70" s="87"/>
      <c r="C70" s="21"/>
      <c r="D70" s="2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>
        <f t="shared" si="6"/>
        <v>0</v>
      </c>
    </row>
    <row r="71" spans="1:17" ht="21">
      <c r="A71" s="23" t="s">
        <v>15</v>
      </c>
      <c r="B71" s="24"/>
      <c r="C71" s="52"/>
      <c r="D71" s="24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4">
        <f>SUM(Q72:Q76)</f>
        <v>0</v>
      </c>
    </row>
    <row r="72" spans="1:17" ht="24">
      <c r="A72" s="25" t="s">
        <v>16</v>
      </c>
      <c r="B72" s="21"/>
      <c r="C72" s="21" t="s">
        <v>74</v>
      </c>
      <c r="D72" s="2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2"/>
    </row>
    <row r="73" spans="1:17" ht="24">
      <c r="A73" s="131" t="str">
        <f>A31</f>
        <v>มิเตอร์หมายเลข 9016 020008944244</v>
      </c>
      <c r="B73" s="131"/>
      <c r="C73" s="21" t="s">
        <v>74</v>
      </c>
      <c r="D73" s="21" t="s">
        <v>53</v>
      </c>
      <c r="E73" s="75">
        <f>SUM(E31*0.6093)</f>
        <v>0</v>
      </c>
      <c r="F73" s="75">
        <f t="shared" ref="F73:O73" si="8">SUM(F31*0.6093)</f>
        <v>0</v>
      </c>
      <c r="G73" s="75">
        <f t="shared" si="8"/>
        <v>0</v>
      </c>
      <c r="H73" s="75">
        <f t="shared" si="8"/>
        <v>0</v>
      </c>
      <c r="I73" s="75">
        <f t="shared" si="8"/>
        <v>0</v>
      </c>
      <c r="J73" s="75">
        <f t="shared" si="8"/>
        <v>0</v>
      </c>
      <c r="K73" s="75">
        <f t="shared" si="8"/>
        <v>0</v>
      </c>
      <c r="L73" s="75">
        <f t="shared" si="8"/>
        <v>0</v>
      </c>
      <c r="M73" s="75">
        <f t="shared" si="8"/>
        <v>0</v>
      </c>
      <c r="N73" s="75">
        <f t="shared" si="8"/>
        <v>0</v>
      </c>
      <c r="O73" s="75">
        <f t="shared" si="8"/>
        <v>0</v>
      </c>
      <c r="P73" s="75">
        <f>SUM(P31*0.6093)</f>
        <v>0</v>
      </c>
      <c r="Q73" s="72">
        <f>SUM(E73:P73)</f>
        <v>0</v>
      </c>
    </row>
    <row r="74" spans="1:17" ht="24">
      <c r="A74" s="131" t="str">
        <f t="shared" ref="A74:A75" si="9">A32</f>
        <v>มิเตอร์หมายเลข.............................</v>
      </c>
      <c r="B74" s="131"/>
      <c r="C74" s="21" t="s">
        <v>74</v>
      </c>
      <c r="D74" s="21"/>
      <c r="E74" s="71">
        <f t="shared" ref="E74:P76" si="10">SUM(E32*0.6093)</f>
        <v>0</v>
      </c>
      <c r="F74" s="71">
        <f t="shared" si="10"/>
        <v>0</v>
      </c>
      <c r="G74" s="71">
        <f t="shared" si="10"/>
        <v>0</v>
      </c>
      <c r="H74" s="71">
        <f t="shared" si="10"/>
        <v>0</v>
      </c>
      <c r="I74" s="71">
        <f t="shared" si="10"/>
        <v>0</v>
      </c>
      <c r="J74" s="71">
        <f t="shared" si="10"/>
        <v>0</v>
      </c>
      <c r="K74" s="71">
        <f t="shared" si="10"/>
        <v>0</v>
      </c>
      <c r="L74" s="71">
        <f t="shared" si="10"/>
        <v>0</v>
      </c>
      <c r="M74" s="71">
        <f t="shared" si="10"/>
        <v>0</v>
      </c>
      <c r="N74" s="71">
        <f t="shared" si="10"/>
        <v>0</v>
      </c>
      <c r="O74" s="71">
        <f t="shared" si="10"/>
        <v>0</v>
      </c>
      <c r="P74" s="71">
        <f t="shared" si="10"/>
        <v>0</v>
      </c>
      <c r="Q74" s="72">
        <f t="shared" ref="Q74:Q75" si="11">SUM(E74:P74)</f>
        <v>0</v>
      </c>
    </row>
    <row r="75" spans="1:17" ht="24">
      <c r="A75" s="131" t="str">
        <f t="shared" si="9"/>
        <v>มิเตอร์หมายเลข.............................</v>
      </c>
      <c r="B75" s="131"/>
      <c r="C75" s="21" t="s">
        <v>74</v>
      </c>
      <c r="D75" s="21"/>
      <c r="E75" s="71">
        <f t="shared" si="10"/>
        <v>0</v>
      </c>
      <c r="F75" s="71">
        <f t="shared" si="10"/>
        <v>0</v>
      </c>
      <c r="G75" s="71">
        <f t="shared" si="10"/>
        <v>0</v>
      </c>
      <c r="H75" s="71">
        <f t="shared" si="10"/>
        <v>0</v>
      </c>
      <c r="I75" s="71">
        <f t="shared" si="10"/>
        <v>0</v>
      </c>
      <c r="J75" s="71">
        <f t="shared" si="10"/>
        <v>0</v>
      </c>
      <c r="K75" s="71">
        <f t="shared" si="10"/>
        <v>0</v>
      </c>
      <c r="L75" s="71">
        <f t="shared" si="10"/>
        <v>0</v>
      </c>
      <c r="M75" s="71">
        <f t="shared" si="10"/>
        <v>0</v>
      </c>
      <c r="N75" s="71">
        <f t="shared" si="10"/>
        <v>0</v>
      </c>
      <c r="O75" s="71">
        <f t="shared" si="10"/>
        <v>0</v>
      </c>
      <c r="P75" s="71">
        <f t="shared" si="10"/>
        <v>0</v>
      </c>
      <c r="Q75" s="72">
        <f t="shared" si="11"/>
        <v>0</v>
      </c>
    </row>
    <row r="76" spans="1:17" ht="24">
      <c r="A76" s="25" t="s">
        <v>17</v>
      </c>
      <c r="B76" s="21"/>
      <c r="C76" s="21" t="s">
        <v>74</v>
      </c>
      <c r="D76" s="21"/>
      <c r="E76" s="71">
        <f t="shared" si="10"/>
        <v>0</v>
      </c>
      <c r="F76" s="71">
        <f t="shared" si="10"/>
        <v>0</v>
      </c>
      <c r="G76" s="71">
        <f t="shared" si="10"/>
        <v>0</v>
      </c>
      <c r="H76" s="71">
        <f t="shared" si="10"/>
        <v>0</v>
      </c>
      <c r="I76" s="71">
        <f t="shared" si="10"/>
        <v>0</v>
      </c>
      <c r="J76" s="71">
        <f t="shared" si="10"/>
        <v>0</v>
      </c>
      <c r="K76" s="71">
        <f t="shared" si="10"/>
        <v>0</v>
      </c>
      <c r="L76" s="71">
        <f t="shared" si="10"/>
        <v>0</v>
      </c>
      <c r="M76" s="71">
        <f t="shared" si="10"/>
        <v>0</v>
      </c>
      <c r="N76" s="71">
        <f t="shared" si="10"/>
        <v>0</v>
      </c>
      <c r="O76" s="71">
        <f t="shared" si="10"/>
        <v>0</v>
      </c>
      <c r="P76" s="71">
        <f t="shared" si="10"/>
        <v>0</v>
      </c>
      <c r="Q76" s="72">
        <f>SUM(E76:P76)</f>
        <v>0</v>
      </c>
    </row>
    <row r="77" spans="1:17" ht="21">
      <c r="A77" s="38" t="s">
        <v>18</v>
      </c>
      <c r="B77" s="39"/>
      <c r="C77" s="39"/>
      <c r="D77" s="39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7">
        <f>SUM(Q78:Q82)</f>
        <v>0</v>
      </c>
    </row>
    <row r="78" spans="1:17" ht="21">
      <c r="A78" s="25" t="s">
        <v>38</v>
      </c>
      <c r="B78" s="21"/>
      <c r="C78" s="21"/>
      <c r="D78" s="2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2"/>
    </row>
    <row r="79" spans="1:17" ht="24">
      <c r="A79" s="131" t="str">
        <f>A37</f>
        <v>มิเตอร์หมายเลข 00958</v>
      </c>
      <c r="B79" s="131"/>
      <c r="C79" s="21" t="s">
        <v>74</v>
      </c>
      <c r="D79" s="21" t="s">
        <v>53</v>
      </c>
      <c r="E79" s="75">
        <f>SUM(E37*0.7043)</f>
        <v>0</v>
      </c>
      <c r="F79" s="75">
        <f t="shared" ref="F79:P79" si="12">SUM(F37*0.7043)</f>
        <v>0</v>
      </c>
      <c r="G79" s="75">
        <f t="shared" si="12"/>
        <v>0</v>
      </c>
      <c r="H79" s="75">
        <f t="shared" si="12"/>
        <v>0</v>
      </c>
      <c r="I79" s="75">
        <f t="shared" si="12"/>
        <v>0</v>
      </c>
      <c r="J79" s="75">
        <f t="shared" si="12"/>
        <v>0</v>
      </c>
      <c r="K79" s="75">
        <f t="shared" si="12"/>
        <v>0</v>
      </c>
      <c r="L79" s="75">
        <f t="shared" si="12"/>
        <v>0</v>
      </c>
      <c r="M79" s="75">
        <f t="shared" si="12"/>
        <v>0</v>
      </c>
      <c r="N79" s="75">
        <f t="shared" si="12"/>
        <v>0</v>
      </c>
      <c r="O79" s="75">
        <f t="shared" si="12"/>
        <v>0</v>
      </c>
      <c r="P79" s="75">
        <f t="shared" si="12"/>
        <v>0</v>
      </c>
      <c r="Q79" s="72">
        <f>SUM(E79:P79)</f>
        <v>0</v>
      </c>
    </row>
    <row r="80" spans="1:17" ht="24">
      <c r="A80" s="131" t="str">
        <f t="shared" ref="A80:A81" si="13">A38</f>
        <v>มิเตอร์หมายเลข.............................</v>
      </c>
      <c r="B80" s="131"/>
      <c r="C80" s="21" t="s">
        <v>74</v>
      </c>
      <c r="D80" s="21"/>
      <c r="E80" s="75">
        <f t="shared" ref="E80:P82" si="14">SUM(E38*0.7043)</f>
        <v>0</v>
      </c>
      <c r="F80" s="75">
        <f t="shared" si="14"/>
        <v>0</v>
      </c>
      <c r="G80" s="75">
        <f t="shared" si="14"/>
        <v>0</v>
      </c>
      <c r="H80" s="75">
        <f t="shared" si="14"/>
        <v>0</v>
      </c>
      <c r="I80" s="75">
        <f t="shared" si="14"/>
        <v>0</v>
      </c>
      <c r="J80" s="75">
        <f t="shared" si="14"/>
        <v>0</v>
      </c>
      <c r="K80" s="75">
        <f t="shared" si="14"/>
        <v>0</v>
      </c>
      <c r="L80" s="75">
        <f t="shared" si="14"/>
        <v>0</v>
      </c>
      <c r="M80" s="75">
        <f t="shared" si="14"/>
        <v>0</v>
      </c>
      <c r="N80" s="75">
        <f t="shared" si="14"/>
        <v>0</v>
      </c>
      <c r="O80" s="75">
        <f t="shared" si="14"/>
        <v>0</v>
      </c>
      <c r="P80" s="75">
        <f t="shared" si="14"/>
        <v>0</v>
      </c>
      <c r="Q80" s="72">
        <f t="shared" ref="Q80:Q82" si="15">SUM(E80:P80)</f>
        <v>0</v>
      </c>
    </row>
    <row r="81" spans="1:19" ht="24">
      <c r="A81" s="131" t="str">
        <f t="shared" si="13"/>
        <v>มิเตอร์หมายเลข.............................</v>
      </c>
      <c r="B81" s="131"/>
      <c r="C81" s="21" t="s">
        <v>74</v>
      </c>
      <c r="D81" s="21"/>
      <c r="E81" s="75">
        <f t="shared" si="14"/>
        <v>0</v>
      </c>
      <c r="F81" s="75">
        <f t="shared" si="14"/>
        <v>0</v>
      </c>
      <c r="G81" s="75">
        <f t="shared" si="14"/>
        <v>0</v>
      </c>
      <c r="H81" s="75">
        <f t="shared" si="14"/>
        <v>0</v>
      </c>
      <c r="I81" s="75">
        <f t="shared" si="14"/>
        <v>0</v>
      </c>
      <c r="J81" s="75">
        <f t="shared" si="14"/>
        <v>0</v>
      </c>
      <c r="K81" s="75">
        <f t="shared" si="14"/>
        <v>0</v>
      </c>
      <c r="L81" s="75">
        <f t="shared" si="14"/>
        <v>0</v>
      </c>
      <c r="M81" s="75">
        <f t="shared" si="14"/>
        <v>0</v>
      </c>
      <c r="N81" s="75">
        <f t="shared" si="14"/>
        <v>0</v>
      </c>
      <c r="O81" s="75">
        <f t="shared" si="14"/>
        <v>0</v>
      </c>
      <c r="P81" s="75">
        <f t="shared" si="14"/>
        <v>0</v>
      </c>
      <c r="Q81" s="72">
        <f t="shared" si="15"/>
        <v>0</v>
      </c>
    </row>
    <row r="82" spans="1:19" ht="24">
      <c r="A82" s="25" t="s">
        <v>44</v>
      </c>
      <c r="B82" s="21"/>
      <c r="C82" s="21" t="s">
        <v>74</v>
      </c>
      <c r="D82" s="21"/>
      <c r="E82" s="75">
        <f t="shared" si="14"/>
        <v>0</v>
      </c>
      <c r="F82" s="75">
        <f t="shared" si="14"/>
        <v>0</v>
      </c>
      <c r="G82" s="75">
        <f t="shared" si="14"/>
        <v>0</v>
      </c>
      <c r="H82" s="75">
        <f t="shared" si="14"/>
        <v>0</v>
      </c>
      <c r="I82" s="75">
        <f t="shared" si="14"/>
        <v>0</v>
      </c>
      <c r="J82" s="75">
        <f t="shared" si="14"/>
        <v>0</v>
      </c>
      <c r="K82" s="75">
        <f t="shared" si="14"/>
        <v>0</v>
      </c>
      <c r="L82" s="75">
        <f t="shared" si="14"/>
        <v>0</v>
      </c>
      <c r="M82" s="75">
        <f t="shared" si="14"/>
        <v>0</v>
      </c>
      <c r="N82" s="75">
        <f t="shared" si="14"/>
        <v>0</v>
      </c>
      <c r="O82" s="75">
        <f t="shared" si="14"/>
        <v>0</v>
      </c>
      <c r="P82" s="75">
        <f t="shared" si="14"/>
        <v>0</v>
      </c>
      <c r="Q82" s="72">
        <f t="shared" si="15"/>
        <v>0</v>
      </c>
    </row>
    <row r="83" spans="1:19" ht="24">
      <c r="A83" s="26" t="s">
        <v>33</v>
      </c>
      <c r="B83" s="27"/>
      <c r="C83" s="27" t="s">
        <v>74</v>
      </c>
      <c r="D83" s="27"/>
      <c r="E83" s="78">
        <f>SUM(E41*2.32)</f>
        <v>0</v>
      </c>
      <c r="F83" s="78">
        <f t="shared" ref="F83:P83" si="16">SUM(F41*2.32)</f>
        <v>0</v>
      </c>
      <c r="G83" s="78">
        <f t="shared" si="16"/>
        <v>0</v>
      </c>
      <c r="H83" s="78">
        <f t="shared" si="16"/>
        <v>0</v>
      </c>
      <c r="I83" s="78">
        <f t="shared" si="16"/>
        <v>0</v>
      </c>
      <c r="J83" s="78">
        <f t="shared" si="16"/>
        <v>0</v>
      </c>
      <c r="K83" s="78">
        <f t="shared" si="16"/>
        <v>0</v>
      </c>
      <c r="L83" s="78">
        <f t="shared" si="16"/>
        <v>0</v>
      </c>
      <c r="M83" s="78">
        <f t="shared" si="16"/>
        <v>0</v>
      </c>
      <c r="N83" s="78">
        <f t="shared" si="16"/>
        <v>0</v>
      </c>
      <c r="O83" s="78">
        <f t="shared" si="16"/>
        <v>0</v>
      </c>
      <c r="P83" s="78">
        <f t="shared" si="16"/>
        <v>0</v>
      </c>
      <c r="Q83" s="79">
        <f>SUM(E83:P83)</f>
        <v>0</v>
      </c>
    </row>
    <row r="84" spans="1:19" ht="21">
      <c r="A84" s="28" t="s">
        <v>36</v>
      </c>
      <c r="B84" s="29" t="s">
        <v>21</v>
      </c>
      <c r="C84" s="30"/>
      <c r="D84" s="3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1">
        <f>SUM(Q85:Q87)</f>
        <v>0</v>
      </c>
    </row>
    <row r="85" spans="1:19" ht="24">
      <c r="A85" s="22" t="s">
        <v>19</v>
      </c>
      <c r="B85" s="21"/>
      <c r="C85" s="21" t="s">
        <v>74</v>
      </c>
      <c r="D85" s="21"/>
      <c r="E85" s="75">
        <f>SUM(E43*1.4755)</f>
        <v>0</v>
      </c>
      <c r="F85" s="75">
        <f t="shared" ref="F85:P85" si="17">SUM(F43*1.4755)</f>
        <v>0</v>
      </c>
      <c r="G85" s="75">
        <f t="shared" si="17"/>
        <v>0</v>
      </c>
      <c r="H85" s="75">
        <f t="shared" si="17"/>
        <v>0</v>
      </c>
      <c r="I85" s="75">
        <f t="shared" si="17"/>
        <v>0</v>
      </c>
      <c r="J85" s="75">
        <f t="shared" si="17"/>
        <v>0</v>
      </c>
      <c r="K85" s="75">
        <f t="shared" si="17"/>
        <v>0</v>
      </c>
      <c r="L85" s="75">
        <f t="shared" si="17"/>
        <v>0</v>
      </c>
      <c r="M85" s="75">
        <f t="shared" si="17"/>
        <v>0</v>
      </c>
      <c r="N85" s="75">
        <f t="shared" si="17"/>
        <v>0</v>
      </c>
      <c r="O85" s="75">
        <f t="shared" si="17"/>
        <v>0</v>
      </c>
      <c r="P85" s="75">
        <f t="shared" si="17"/>
        <v>0</v>
      </c>
      <c r="Q85" s="72">
        <f>SUM(E85:P85)</f>
        <v>0</v>
      </c>
    </row>
    <row r="86" spans="1:19" ht="24">
      <c r="A86" s="22" t="s">
        <v>20</v>
      </c>
      <c r="B86" s="21">
        <v>80</v>
      </c>
      <c r="C86" s="21" t="s">
        <v>74</v>
      </c>
      <c r="D86" s="21"/>
      <c r="E86" s="75">
        <f t="shared" ref="E86:P87" si="18">SUM(E44*1.4755)</f>
        <v>0</v>
      </c>
      <c r="F86" s="75">
        <f t="shared" si="18"/>
        <v>0</v>
      </c>
      <c r="G86" s="75">
        <f t="shared" si="18"/>
        <v>0</v>
      </c>
      <c r="H86" s="75">
        <f t="shared" si="18"/>
        <v>0</v>
      </c>
      <c r="I86" s="75">
        <f t="shared" si="18"/>
        <v>0</v>
      </c>
      <c r="J86" s="75">
        <f t="shared" si="18"/>
        <v>0</v>
      </c>
      <c r="K86" s="75">
        <f t="shared" si="18"/>
        <v>0</v>
      </c>
      <c r="L86" s="75">
        <f t="shared" si="18"/>
        <v>0</v>
      </c>
      <c r="M86" s="75">
        <f t="shared" si="18"/>
        <v>0</v>
      </c>
      <c r="N86" s="75">
        <f t="shared" si="18"/>
        <v>0</v>
      </c>
      <c r="O86" s="75">
        <f t="shared" si="18"/>
        <v>0</v>
      </c>
      <c r="P86" s="75">
        <f t="shared" si="18"/>
        <v>0</v>
      </c>
      <c r="Q86" s="72">
        <f t="shared" ref="Q86:Q87" si="19">SUM(E86:P86)</f>
        <v>0</v>
      </c>
      <c r="S86" s="53"/>
    </row>
    <row r="87" spans="1:19" ht="24">
      <c r="A87" s="22" t="s">
        <v>65</v>
      </c>
      <c r="B87" s="21"/>
      <c r="C87" s="21" t="s">
        <v>74</v>
      </c>
      <c r="D87" s="21"/>
      <c r="E87" s="75">
        <f t="shared" si="18"/>
        <v>0</v>
      </c>
      <c r="F87" s="75">
        <f t="shared" si="18"/>
        <v>0</v>
      </c>
      <c r="G87" s="75">
        <f t="shared" si="18"/>
        <v>0</v>
      </c>
      <c r="H87" s="75">
        <f t="shared" si="18"/>
        <v>0</v>
      </c>
      <c r="I87" s="75">
        <f t="shared" si="18"/>
        <v>0</v>
      </c>
      <c r="J87" s="75">
        <f t="shared" si="18"/>
        <v>0</v>
      </c>
      <c r="K87" s="75">
        <f t="shared" si="18"/>
        <v>0</v>
      </c>
      <c r="L87" s="75">
        <f t="shared" si="18"/>
        <v>0</v>
      </c>
      <c r="M87" s="75">
        <f t="shared" si="18"/>
        <v>0</v>
      </c>
      <c r="N87" s="75">
        <f t="shared" si="18"/>
        <v>0</v>
      </c>
      <c r="O87" s="75">
        <f t="shared" si="18"/>
        <v>0</v>
      </c>
      <c r="P87" s="75">
        <f t="shared" si="18"/>
        <v>0</v>
      </c>
      <c r="Q87" s="72">
        <f t="shared" si="19"/>
        <v>0</v>
      </c>
    </row>
    <row r="88" spans="1:19" ht="21">
      <c r="A88" s="31" t="s">
        <v>39</v>
      </c>
      <c r="B88" s="32"/>
      <c r="C88" s="32"/>
      <c r="D88" s="3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3">
        <f>SUM(Q89:Q91)</f>
        <v>0</v>
      </c>
    </row>
    <row r="89" spans="1:19" ht="24">
      <c r="A89" s="48" t="s">
        <v>68</v>
      </c>
      <c r="B89" s="48" t="s">
        <v>64</v>
      </c>
      <c r="C89" s="21" t="s">
        <v>74</v>
      </c>
      <c r="D89" s="21"/>
      <c r="E89" s="75">
        <f>SUM(E47*3.3036)</f>
        <v>0</v>
      </c>
      <c r="F89" s="75">
        <f t="shared" ref="F89:P89" si="20">SUM(F47*3.3036)</f>
        <v>0</v>
      </c>
      <c r="G89" s="75">
        <f t="shared" si="20"/>
        <v>0</v>
      </c>
      <c r="H89" s="75">
        <f t="shared" si="20"/>
        <v>0</v>
      </c>
      <c r="I89" s="75">
        <f t="shared" si="20"/>
        <v>0</v>
      </c>
      <c r="J89" s="75">
        <f t="shared" si="20"/>
        <v>0</v>
      </c>
      <c r="K89" s="75">
        <f t="shared" si="20"/>
        <v>0</v>
      </c>
      <c r="L89" s="75">
        <f t="shared" si="20"/>
        <v>0</v>
      </c>
      <c r="M89" s="75">
        <f t="shared" si="20"/>
        <v>0</v>
      </c>
      <c r="N89" s="75">
        <f t="shared" si="20"/>
        <v>0</v>
      </c>
      <c r="O89" s="75">
        <f t="shared" si="20"/>
        <v>0</v>
      </c>
      <c r="P89" s="75">
        <f t="shared" si="20"/>
        <v>0</v>
      </c>
      <c r="Q89" s="72">
        <f>SUM(E89:P89)</f>
        <v>0</v>
      </c>
    </row>
    <row r="90" spans="1:19" ht="24">
      <c r="A90" s="48" t="s">
        <v>69</v>
      </c>
      <c r="B90" s="48"/>
      <c r="C90" s="21" t="s">
        <v>74</v>
      </c>
      <c r="D90" s="21"/>
      <c r="E90" s="75">
        <f>SUM(E48*1.5716)</f>
        <v>0</v>
      </c>
      <c r="F90" s="75">
        <f t="shared" ref="F90:P90" si="21">SUM(F48*1.5716)</f>
        <v>0</v>
      </c>
      <c r="G90" s="75">
        <f t="shared" si="21"/>
        <v>0</v>
      </c>
      <c r="H90" s="75">
        <f t="shared" si="21"/>
        <v>0</v>
      </c>
      <c r="I90" s="75">
        <f t="shared" si="21"/>
        <v>0</v>
      </c>
      <c r="J90" s="75">
        <f t="shared" si="21"/>
        <v>0</v>
      </c>
      <c r="K90" s="75">
        <f t="shared" si="21"/>
        <v>0</v>
      </c>
      <c r="L90" s="75">
        <f t="shared" si="21"/>
        <v>0</v>
      </c>
      <c r="M90" s="75">
        <f t="shared" si="21"/>
        <v>0</v>
      </c>
      <c r="N90" s="75">
        <f t="shared" si="21"/>
        <v>0</v>
      </c>
      <c r="O90" s="75">
        <f t="shared" si="21"/>
        <v>0</v>
      </c>
      <c r="P90" s="75">
        <f t="shared" si="21"/>
        <v>0</v>
      </c>
      <c r="Q90" s="72">
        <f t="shared" ref="Q90:Q91" si="22">SUM(E90:P90)</f>
        <v>0</v>
      </c>
    </row>
    <row r="91" spans="1:19" ht="24">
      <c r="A91" s="48" t="s">
        <v>70</v>
      </c>
      <c r="B91" s="48"/>
      <c r="C91" s="21" t="s">
        <v>74</v>
      </c>
      <c r="D91" s="21"/>
      <c r="E91" s="75">
        <f>SUM(E49*0.4974)</f>
        <v>0</v>
      </c>
      <c r="F91" s="75">
        <f t="shared" ref="F91:P91" si="23">SUM(F49*0.4974)</f>
        <v>0</v>
      </c>
      <c r="G91" s="75">
        <f t="shared" si="23"/>
        <v>0</v>
      </c>
      <c r="H91" s="75">
        <f t="shared" si="23"/>
        <v>0</v>
      </c>
      <c r="I91" s="75">
        <f t="shared" si="23"/>
        <v>0</v>
      </c>
      <c r="J91" s="75">
        <f t="shared" si="23"/>
        <v>0</v>
      </c>
      <c r="K91" s="75">
        <f t="shared" si="23"/>
        <v>0</v>
      </c>
      <c r="L91" s="75">
        <f t="shared" si="23"/>
        <v>0</v>
      </c>
      <c r="M91" s="75">
        <f t="shared" si="23"/>
        <v>0</v>
      </c>
      <c r="N91" s="75">
        <f t="shared" si="23"/>
        <v>0</v>
      </c>
      <c r="O91" s="75">
        <f t="shared" si="23"/>
        <v>0</v>
      </c>
      <c r="P91" s="75">
        <f t="shared" si="23"/>
        <v>0</v>
      </c>
      <c r="Q91" s="72">
        <f t="shared" si="22"/>
        <v>0</v>
      </c>
    </row>
    <row r="93" spans="1:19" s="51" customFormat="1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68"/>
    </row>
    <row r="94" spans="1:19" s="51" customFormat="1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68"/>
    </row>
    <row r="95" spans="1:19" s="51" customFormat="1" ht="28.5">
      <c r="A95" s="140" t="s">
        <v>114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</row>
    <row r="96" spans="1:19" s="51" customFormat="1" ht="26.25">
      <c r="A96" s="104" t="str">
        <f>A53</f>
        <v>กิจกรรมที่ปล่อยก๊าซเรือนกระจก</v>
      </c>
      <c r="B96" s="141" t="s">
        <v>108</v>
      </c>
      <c r="C96" s="142"/>
      <c r="D96" s="143"/>
      <c r="E96" s="104" t="s">
        <v>107</v>
      </c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68"/>
    </row>
    <row r="97" spans="1:5" s="1" customFormat="1" ht="21">
      <c r="A97" s="101" t="str">
        <f xml:space="preserve"> A54</f>
        <v>1. เครื่องมือและยานพาหนะที่ใช้เชื้อเพลิง</v>
      </c>
      <c r="B97" s="144">
        <f>Q54</f>
        <v>0</v>
      </c>
      <c r="C97" s="145"/>
      <c r="D97" s="145"/>
      <c r="E97" s="105" t="e">
        <f>SUM(B97*100/B103)</f>
        <v>#DIV/0!</v>
      </c>
    </row>
    <row r="98" spans="1:5" s="1" customFormat="1" ht="21">
      <c r="A98" s="102" t="str">
        <f>A71</f>
        <v xml:space="preserve">2. การใช้ไฟฟ้าในโรงเรียน </v>
      </c>
      <c r="B98" s="144">
        <f>Q71</f>
        <v>0</v>
      </c>
      <c r="C98" s="145"/>
      <c r="D98" s="145"/>
      <c r="E98" s="105" t="e">
        <f>SUM(B98*100/B103)</f>
        <v>#DIV/0!</v>
      </c>
    </row>
    <row r="99" spans="1:5" s="1" customFormat="1" ht="21">
      <c r="A99" s="103" t="str">
        <f>A77</f>
        <v>3. การใช้น้ำประปาในโรงเรียน</v>
      </c>
      <c r="B99" s="144">
        <f>Q77</f>
        <v>0</v>
      </c>
      <c r="C99" s="145"/>
      <c r="D99" s="145"/>
      <c r="E99" s="105" t="e">
        <f>SUM(B99*100/B103)</f>
        <v>#DIV/0!</v>
      </c>
    </row>
    <row r="100" spans="1:5" s="1" customFormat="1" ht="21">
      <c r="A100" s="103" t="str">
        <f>A83</f>
        <v>4. ปริมาณขยะที่โรงเรียนทิ้งให้เทศบาลนำไปกำจัด</v>
      </c>
      <c r="B100" s="144">
        <f>Q83</f>
        <v>0</v>
      </c>
      <c r="C100" s="145"/>
      <c r="D100" s="145"/>
      <c r="E100" s="105" t="e">
        <f>SUM(B100*100/B103)</f>
        <v>#DIV/0!</v>
      </c>
    </row>
    <row r="101" spans="1:5" s="1" customFormat="1" ht="21">
      <c r="A101" s="103" t="str">
        <f>A84</f>
        <v>5. การใช้กระดาษ</v>
      </c>
      <c r="B101" s="144">
        <f>Q84</f>
        <v>0</v>
      </c>
      <c r="C101" s="145"/>
      <c r="D101" s="145"/>
      <c r="E101" s="105" t="e">
        <f>SUM(B101*100/B103)</f>
        <v>#DIV/0!</v>
      </c>
    </row>
    <row r="102" spans="1:5" s="1" customFormat="1" ht="21">
      <c r="A102" s="103" t="str">
        <f>A88</f>
        <v>6. การใช้ปุ๋ยเคมีที่มีไนโตรเจน (N) เป็นองค์ประกอบ</v>
      </c>
      <c r="B102" s="144">
        <f>Q88</f>
        <v>0</v>
      </c>
      <c r="C102" s="145"/>
      <c r="D102" s="145"/>
      <c r="E102" s="105" t="e">
        <f>SUM(B102*100/B103)</f>
        <v>#DIV/0!</v>
      </c>
    </row>
    <row r="103" spans="1:5" s="1" customFormat="1" ht="24">
      <c r="A103" s="107" t="s">
        <v>115</v>
      </c>
      <c r="B103" s="139">
        <f>SUM(B97:D102)</f>
        <v>0</v>
      </c>
      <c r="C103" s="146"/>
      <c r="D103" s="146"/>
      <c r="E103" s="108" t="e">
        <f>SUM(E97:E102)</f>
        <v>#DIV/0!</v>
      </c>
    </row>
    <row r="104" spans="1:5" s="1" customFormat="1" ht="24">
      <c r="A104" s="107" t="s">
        <v>116</v>
      </c>
      <c r="B104" s="139">
        <f>SUM(B103/1000)</f>
        <v>0</v>
      </c>
      <c r="C104" s="139"/>
      <c r="D104" s="139"/>
      <c r="E104" s="109"/>
    </row>
    <row r="105" spans="1:5" s="1" customFormat="1" ht="21">
      <c r="A105" s="22"/>
      <c r="B105" s="2"/>
      <c r="C105" s="2"/>
      <c r="D105" s="2"/>
      <c r="E105" s="2"/>
    </row>
    <row r="106" spans="1:5" s="1" customFormat="1" ht="21">
      <c r="A106" s="22"/>
      <c r="B106" s="2"/>
      <c r="C106" s="2"/>
      <c r="D106" s="2"/>
      <c r="E106" s="2"/>
    </row>
  </sheetData>
  <mergeCells count="36">
    <mergeCell ref="A33:B33"/>
    <mergeCell ref="A1:Q1"/>
    <mergeCell ref="A2:Q2"/>
    <mergeCell ref="A3:Q3"/>
    <mergeCell ref="S4:T4"/>
    <mergeCell ref="A5:Q5"/>
    <mergeCell ref="A24:B24"/>
    <mergeCell ref="A25:B25"/>
    <mergeCell ref="A26:B26"/>
    <mergeCell ref="A27:B27"/>
    <mergeCell ref="A31:B31"/>
    <mergeCell ref="A32:B32"/>
    <mergeCell ref="A79:B79"/>
    <mergeCell ref="A37:B37"/>
    <mergeCell ref="A38:B38"/>
    <mergeCell ref="A39:B39"/>
    <mergeCell ref="A52:Q52"/>
    <mergeCell ref="A66:B66"/>
    <mergeCell ref="A67:B67"/>
    <mergeCell ref="A68:B68"/>
    <mergeCell ref="A69:B69"/>
    <mergeCell ref="A73:B73"/>
    <mergeCell ref="A74:B74"/>
    <mergeCell ref="A75:B75"/>
    <mergeCell ref="B104:D104"/>
    <mergeCell ref="A80:B80"/>
    <mergeCell ref="A81:B81"/>
    <mergeCell ref="A95:Q95"/>
    <mergeCell ref="B96:D96"/>
    <mergeCell ref="B97:D97"/>
    <mergeCell ref="B98:D98"/>
    <mergeCell ref="B99:D99"/>
    <mergeCell ref="B100:D100"/>
    <mergeCell ref="B101:D101"/>
    <mergeCell ref="B102:D102"/>
    <mergeCell ref="B103:D103"/>
  </mergeCells>
  <dataValidations count="2">
    <dataValidation type="list" allowBlank="1" showInputMessage="1" showErrorMessage="1" sqref="D14:D22 D24:D28 D31:D34 D37:D40 D43:D45 D47:D49 D56:D64 D66:D70 D73:D76 D79:D82 D85:D87 D89:D91">
      <formula1>list_ที่มาของข้อมูล</formula1>
    </dataValidation>
    <dataValidation type="list" allowBlank="1" showInputMessage="1" showErrorMessage="1" sqref="B14:B22 B56:B64">
      <formula1>list_ชนิดเชี้อเพลิง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="120" zoomScaleNormal="120" workbookViewId="0">
      <selection activeCell="D8" sqref="D8"/>
    </sheetView>
  </sheetViews>
  <sheetFormatPr defaultRowHeight="15"/>
  <cols>
    <col min="1" max="1" width="5.28515625" customWidth="1"/>
    <col min="2" max="2" width="13.28515625" customWidth="1"/>
    <col min="3" max="5" width="18.140625" customWidth="1"/>
    <col min="6" max="7" width="10.5703125" customWidth="1"/>
    <col min="8" max="8" width="18.28515625" hidden="1" customWidth="1"/>
    <col min="9" max="9" width="18" customWidth="1"/>
    <col min="10" max="10" width="23.85546875" customWidth="1"/>
  </cols>
  <sheetData>
    <row r="1" spans="1:10" ht="34.5" customHeight="1">
      <c r="A1" s="110" t="s">
        <v>138</v>
      </c>
    </row>
    <row r="2" spans="1:10" ht="28.5" customHeight="1">
      <c r="A2" s="159" t="s">
        <v>99</v>
      </c>
      <c r="B2" s="154" t="s">
        <v>24</v>
      </c>
      <c r="C2" s="154" t="s">
        <v>25</v>
      </c>
      <c r="D2" s="154" t="s">
        <v>100</v>
      </c>
      <c r="E2" s="154" t="s">
        <v>29</v>
      </c>
      <c r="F2" s="160" t="s">
        <v>101</v>
      </c>
      <c r="G2" s="160" t="s">
        <v>102</v>
      </c>
      <c r="H2" s="152" t="s">
        <v>103</v>
      </c>
      <c r="I2" s="152" t="s">
        <v>104</v>
      </c>
      <c r="J2" s="152" t="s">
        <v>111</v>
      </c>
    </row>
    <row r="3" spans="1:10" ht="28.5" customHeight="1">
      <c r="A3" s="153"/>
      <c r="B3" s="155"/>
      <c r="C3" s="155"/>
      <c r="D3" s="155"/>
      <c r="E3" s="155"/>
      <c r="F3" s="155"/>
      <c r="G3" s="155"/>
      <c r="H3" s="153"/>
      <c r="I3" s="153"/>
      <c r="J3" s="153" t="s">
        <v>105</v>
      </c>
    </row>
    <row r="4" spans="1:10" ht="19.5">
      <c r="A4" s="92">
        <v>1</v>
      </c>
      <c r="B4" s="89"/>
      <c r="C4" s="90"/>
      <c r="D4" s="91"/>
      <c r="E4" s="106"/>
      <c r="F4" s="91"/>
      <c r="G4" s="91"/>
      <c r="H4" s="93">
        <f>$G4/3.14</f>
        <v>0</v>
      </c>
      <c r="I4" s="93">
        <f>(0.0509*(($H4^2)*$F4)^0.919)+(0.00893*(($H4^2)*$F4)^0.977)+(0.014*(($H4^2)*$F4)^0.669)</f>
        <v>0</v>
      </c>
      <c r="J4" s="99">
        <f>SUM(I4*0.5*44/12)</f>
        <v>0</v>
      </c>
    </row>
    <row r="5" spans="1:10" ht="19.5">
      <c r="A5" s="92">
        <v>2</v>
      </c>
      <c r="B5" s="89"/>
      <c r="C5" s="90"/>
      <c r="D5" s="91"/>
      <c r="E5" s="106"/>
      <c r="F5" s="91"/>
      <c r="G5" s="91"/>
      <c r="H5" s="93">
        <f t="shared" ref="H5:H23" si="0">$G5/3.14</f>
        <v>0</v>
      </c>
      <c r="I5" s="93">
        <f t="shared" ref="I5:I23" si="1">(0.0509*(($H5^2)*$F5)^0.919)+(0.00893*(($H5^2)*$F5)^0.977)+(0.014*(($H5^2)*$F5)^0.669)</f>
        <v>0</v>
      </c>
      <c r="J5" s="99">
        <f t="shared" ref="J5:J68" si="2">SUM(I5*0.5*44/12)</f>
        <v>0</v>
      </c>
    </row>
    <row r="6" spans="1:10" ht="19.5">
      <c r="A6" s="92">
        <v>3</v>
      </c>
      <c r="B6" s="89"/>
      <c r="C6" s="90"/>
      <c r="D6" s="91"/>
      <c r="E6" s="106"/>
      <c r="F6" s="91"/>
      <c r="G6" s="91"/>
      <c r="H6" s="93">
        <f t="shared" si="0"/>
        <v>0</v>
      </c>
      <c r="I6" s="93">
        <f t="shared" si="1"/>
        <v>0</v>
      </c>
      <c r="J6" s="99">
        <f t="shared" si="2"/>
        <v>0</v>
      </c>
    </row>
    <row r="7" spans="1:10" ht="19.5">
      <c r="A7" s="92">
        <v>4</v>
      </c>
      <c r="B7" s="89"/>
      <c r="C7" s="90"/>
      <c r="D7" s="91"/>
      <c r="E7" s="106"/>
      <c r="F7" s="91"/>
      <c r="G7" s="91"/>
      <c r="H7" s="93">
        <f t="shared" si="0"/>
        <v>0</v>
      </c>
      <c r="I7" s="93">
        <f t="shared" si="1"/>
        <v>0</v>
      </c>
      <c r="J7" s="99">
        <f t="shared" si="2"/>
        <v>0</v>
      </c>
    </row>
    <row r="8" spans="1:10" ht="19.5">
      <c r="A8" s="92">
        <v>5</v>
      </c>
      <c r="B8" s="89"/>
      <c r="C8" s="90"/>
      <c r="D8" s="91"/>
      <c r="E8" s="106"/>
      <c r="F8" s="91"/>
      <c r="G8" s="91"/>
      <c r="H8" s="93">
        <f t="shared" si="0"/>
        <v>0</v>
      </c>
      <c r="I8" s="93">
        <f t="shared" si="1"/>
        <v>0</v>
      </c>
      <c r="J8" s="99">
        <f t="shared" si="2"/>
        <v>0</v>
      </c>
    </row>
    <row r="9" spans="1:10" ht="19.5">
      <c r="A9" s="92">
        <v>6</v>
      </c>
      <c r="B9" s="89"/>
      <c r="C9" s="90"/>
      <c r="D9" s="91"/>
      <c r="E9" s="106"/>
      <c r="F9" s="91"/>
      <c r="G9" s="91"/>
      <c r="H9" s="93">
        <f t="shared" si="0"/>
        <v>0</v>
      </c>
      <c r="I9" s="93">
        <f t="shared" si="1"/>
        <v>0</v>
      </c>
      <c r="J9" s="99">
        <f t="shared" si="2"/>
        <v>0</v>
      </c>
    </row>
    <row r="10" spans="1:10" ht="19.5">
      <c r="A10" s="92">
        <v>7</v>
      </c>
      <c r="B10" s="89"/>
      <c r="C10" s="90"/>
      <c r="D10" s="91"/>
      <c r="E10" s="106"/>
      <c r="F10" s="91"/>
      <c r="G10" s="91"/>
      <c r="H10" s="93">
        <f t="shared" si="0"/>
        <v>0</v>
      </c>
      <c r="I10" s="93">
        <f t="shared" si="1"/>
        <v>0</v>
      </c>
      <c r="J10" s="99">
        <f t="shared" si="2"/>
        <v>0</v>
      </c>
    </row>
    <row r="11" spans="1:10" ht="19.5">
      <c r="A11" s="92">
        <v>8</v>
      </c>
      <c r="B11" s="89"/>
      <c r="C11" s="90"/>
      <c r="D11" s="91"/>
      <c r="E11" s="106"/>
      <c r="F11" s="91"/>
      <c r="G11" s="91"/>
      <c r="H11" s="93">
        <f t="shared" si="0"/>
        <v>0</v>
      </c>
      <c r="I11" s="93">
        <f t="shared" si="1"/>
        <v>0</v>
      </c>
      <c r="J11" s="99">
        <f t="shared" si="2"/>
        <v>0</v>
      </c>
    </row>
    <row r="12" spans="1:10" ht="19.5">
      <c r="A12" s="92">
        <v>9</v>
      </c>
      <c r="B12" s="89"/>
      <c r="C12" s="90"/>
      <c r="D12" s="91"/>
      <c r="E12" s="106"/>
      <c r="F12" s="91"/>
      <c r="G12" s="91"/>
      <c r="H12" s="93">
        <f t="shared" si="0"/>
        <v>0</v>
      </c>
      <c r="I12" s="93">
        <f t="shared" si="1"/>
        <v>0</v>
      </c>
      <c r="J12" s="99">
        <f t="shared" si="2"/>
        <v>0</v>
      </c>
    </row>
    <row r="13" spans="1:10" ht="19.5">
      <c r="A13" s="92">
        <v>10</v>
      </c>
      <c r="B13" s="89"/>
      <c r="C13" s="90"/>
      <c r="D13" s="91"/>
      <c r="E13" s="106"/>
      <c r="F13" s="91"/>
      <c r="G13" s="91"/>
      <c r="H13" s="93">
        <f t="shared" si="0"/>
        <v>0</v>
      </c>
      <c r="I13" s="93">
        <f t="shared" si="1"/>
        <v>0</v>
      </c>
      <c r="J13" s="99">
        <f t="shared" si="2"/>
        <v>0</v>
      </c>
    </row>
    <row r="14" spans="1:10" ht="19.5">
      <c r="A14" s="92">
        <v>11</v>
      </c>
      <c r="B14" s="89"/>
      <c r="C14" s="90"/>
      <c r="D14" s="91"/>
      <c r="E14" s="106"/>
      <c r="F14" s="91"/>
      <c r="G14" s="91"/>
      <c r="H14" s="93">
        <f t="shared" si="0"/>
        <v>0</v>
      </c>
      <c r="I14" s="93">
        <f t="shared" si="1"/>
        <v>0</v>
      </c>
      <c r="J14" s="99">
        <f t="shared" si="2"/>
        <v>0</v>
      </c>
    </row>
    <row r="15" spans="1:10" ht="19.5">
      <c r="A15" s="92">
        <v>12</v>
      </c>
      <c r="B15" s="89"/>
      <c r="C15" s="90"/>
      <c r="D15" s="91"/>
      <c r="E15" s="106"/>
      <c r="F15" s="91"/>
      <c r="G15" s="91"/>
      <c r="H15" s="93">
        <f t="shared" si="0"/>
        <v>0</v>
      </c>
      <c r="I15" s="93">
        <f t="shared" si="1"/>
        <v>0</v>
      </c>
      <c r="J15" s="99">
        <f t="shared" si="2"/>
        <v>0</v>
      </c>
    </row>
    <row r="16" spans="1:10" ht="19.5">
      <c r="A16" s="92">
        <v>13</v>
      </c>
      <c r="B16" s="89"/>
      <c r="C16" s="90"/>
      <c r="D16" s="91"/>
      <c r="E16" s="106"/>
      <c r="F16" s="91"/>
      <c r="G16" s="91"/>
      <c r="H16" s="93">
        <f t="shared" si="0"/>
        <v>0</v>
      </c>
      <c r="I16" s="93">
        <f t="shared" si="1"/>
        <v>0</v>
      </c>
      <c r="J16" s="99">
        <f t="shared" si="2"/>
        <v>0</v>
      </c>
    </row>
    <row r="17" spans="1:10" ht="19.5">
      <c r="A17" s="92">
        <v>14</v>
      </c>
      <c r="B17" s="89"/>
      <c r="C17" s="90"/>
      <c r="D17" s="91"/>
      <c r="E17" s="106"/>
      <c r="F17" s="91"/>
      <c r="G17" s="91"/>
      <c r="H17" s="93">
        <f t="shared" si="0"/>
        <v>0</v>
      </c>
      <c r="I17" s="93">
        <f t="shared" si="1"/>
        <v>0</v>
      </c>
      <c r="J17" s="99">
        <f t="shared" si="2"/>
        <v>0</v>
      </c>
    </row>
    <row r="18" spans="1:10" ht="19.5">
      <c r="A18" s="92">
        <v>15</v>
      </c>
      <c r="B18" s="89"/>
      <c r="C18" s="90"/>
      <c r="D18" s="91"/>
      <c r="E18" s="106"/>
      <c r="F18" s="91"/>
      <c r="G18" s="91"/>
      <c r="H18" s="93">
        <f t="shared" si="0"/>
        <v>0</v>
      </c>
      <c r="I18" s="93">
        <f t="shared" si="1"/>
        <v>0</v>
      </c>
      <c r="J18" s="99">
        <f t="shared" si="2"/>
        <v>0</v>
      </c>
    </row>
    <row r="19" spans="1:10" ht="19.5">
      <c r="A19" s="92">
        <v>16</v>
      </c>
      <c r="B19" s="89"/>
      <c r="C19" s="90"/>
      <c r="D19" s="91"/>
      <c r="E19" s="106"/>
      <c r="F19" s="91"/>
      <c r="G19" s="91"/>
      <c r="H19" s="93">
        <f t="shared" si="0"/>
        <v>0</v>
      </c>
      <c r="I19" s="93">
        <f t="shared" si="1"/>
        <v>0</v>
      </c>
      <c r="J19" s="99">
        <f t="shared" si="2"/>
        <v>0</v>
      </c>
    </row>
    <row r="20" spans="1:10" ht="19.5">
      <c r="A20" s="92">
        <v>17</v>
      </c>
      <c r="B20" s="89"/>
      <c r="C20" s="90"/>
      <c r="D20" s="91"/>
      <c r="E20" s="106"/>
      <c r="F20" s="91"/>
      <c r="G20" s="91"/>
      <c r="H20" s="93">
        <f t="shared" si="0"/>
        <v>0</v>
      </c>
      <c r="I20" s="93">
        <f t="shared" si="1"/>
        <v>0</v>
      </c>
      <c r="J20" s="99">
        <f t="shared" si="2"/>
        <v>0</v>
      </c>
    </row>
    <row r="21" spans="1:10" ht="19.5">
      <c r="A21" s="92">
        <v>18</v>
      </c>
      <c r="B21" s="89"/>
      <c r="C21" s="90"/>
      <c r="D21" s="91"/>
      <c r="E21" s="106"/>
      <c r="F21" s="91"/>
      <c r="G21" s="91"/>
      <c r="H21" s="93">
        <f t="shared" si="0"/>
        <v>0</v>
      </c>
      <c r="I21" s="93">
        <f t="shared" si="1"/>
        <v>0</v>
      </c>
      <c r="J21" s="99">
        <f t="shared" si="2"/>
        <v>0</v>
      </c>
    </row>
    <row r="22" spans="1:10" ht="19.5">
      <c r="A22" s="92">
        <v>19</v>
      </c>
      <c r="B22" s="89"/>
      <c r="C22" s="90"/>
      <c r="D22" s="91"/>
      <c r="E22" s="106"/>
      <c r="F22" s="91"/>
      <c r="G22" s="91"/>
      <c r="H22" s="93">
        <f t="shared" si="0"/>
        <v>0</v>
      </c>
      <c r="I22" s="93">
        <f t="shared" si="1"/>
        <v>0</v>
      </c>
      <c r="J22" s="99">
        <f t="shared" si="2"/>
        <v>0</v>
      </c>
    </row>
    <row r="23" spans="1:10" ht="19.5">
      <c r="A23" s="92">
        <v>20</v>
      </c>
      <c r="B23" s="89"/>
      <c r="C23" s="90"/>
      <c r="D23" s="91"/>
      <c r="E23" s="106"/>
      <c r="F23" s="91"/>
      <c r="G23" s="91"/>
      <c r="H23" s="93">
        <f t="shared" si="0"/>
        <v>0</v>
      </c>
      <c r="I23" s="93">
        <f t="shared" si="1"/>
        <v>0</v>
      </c>
      <c r="J23" s="99">
        <f t="shared" si="2"/>
        <v>0</v>
      </c>
    </row>
    <row r="24" spans="1:10" ht="19.5">
      <c r="A24" s="92">
        <v>21</v>
      </c>
      <c r="B24" s="89"/>
      <c r="C24" s="90"/>
      <c r="D24" s="91"/>
      <c r="E24" s="106"/>
      <c r="F24" s="91"/>
      <c r="G24" s="91"/>
      <c r="H24" s="93">
        <f>$G24/3.14</f>
        <v>0</v>
      </c>
      <c r="I24" s="93">
        <f>(0.0509*(($H24^2)*$F24)^0.919)+(0.00893*(($H24^2)*$F24)^0.977)+(0.014*(($H24^2)*$F24)^0.669)</f>
        <v>0</v>
      </c>
      <c r="J24" s="99">
        <f t="shared" si="2"/>
        <v>0</v>
      </c>
    </row>
    <row r="25" spans="1:10" ht="19.5">
      <c r="A25" s="92">
        <v>22</v>
      </c>
      <c r="B25" s="89"/>
      <c r="C25" s="90"/>
      <c r="D25" s="91"/>
      <c r="E25" s="106"/>
      <c r="F25" s="91"/>
      <c r="G25" s="91"/>
      <c r="H25" s="93">
        <f t="shared" ref="H25:H43" si="3">$G25/3.14</f>
        <v>0</v>
      </c>
      <c r="I25" s="93">
        <f>(0.0509*(($H25^2)*$F25)^0.919)+(0.00893*(($H25^2)*$F25)^0.977)+(0.014*(($H25^2)*$F25)^0.669)</f>
        <v>0</v>
      </c>
      <c r="J25" s="99">
        <f t="shared" si="2"/>
        <v>0</v>
      </c>
    </row>
    <row r="26" spans="1:10" ht="19.5">
      <c r="A26" s="92">
        <v>23</v>
      </c>
      <c r="B26" s="89"/>
      <c r="C26" s="90"/>
      <c r="D26" s="91"/>
      <c r="E26" s="106"/>
      <c r="F26" s="91"/>
      <c r="G26" s="91"/>
      <c r="H26" s="93">
        <f t="shared" si="3"/>
        <v>0</v>
      </c>
      <c r="I26" s="93">
        <f t="shared" ref="I26:I43" si="4">(0.0509*(($H26^2)*$F26)^0.919)+(0.00893*(($H26^2)*$F26)^0.977)+(0.014*(($H26^2)*$F26)^0.669)</f>
        <v>0</v>
      </c>
      <c r="J26" s="99">
        <f t="shared" si="2"/>
        <v>0</v>
      </c>
    </row>
    <row r="27" spans="1:10" ht="19.5">
      <c r="A27" s="92">
        <v>24</v>
      </c>
      <c r="B27" s="89"/>
      <c r="C27" s="90"/>
      <c r="D27" s="91"/>
      <c r="E27" s="106"/>
      <c r="F27" s="91"/>
      <c r="G27" s="91"/>
      <c r="H27" s="93">
        <f t="shared" si="3"/>
        <v>0</v>
      </c>
      <c r="I27" s="93">
        <f t="shared" si="4"/>
        <v>0</v>
      </c>
      <c r="J27" s="99">
        <f t="shared" si="2"/>
        <v>0</v>
      </c>
    </row>
    <row r="28" spans="1:10" ht="19.5">
      <c r="A28" s="92">
        <v>25</v>
      </c>
      <c r="B28" s="89"/>
      <c r="C28" s="90"/>
      <c r="D28" s="91"/>
      <c r="E28" s="106"/>
      <c r="F28" s="91"/>
      <c r="G28" s="91"/>
      <c r="H28" s="93">
        <f t="shared" si="3"/>
        <v>0</v>
      </c>
      <c r="I28" s="93">
        <f t="shared" si="4"/>
        <v>0</v>
      </c>
      <c r="J28" s="99">
        <f t="shared" si="2"/>
        <v>0</v>
      </c>
    </row>
    <row r="29" spans="1:10" ht="19.5">
      <c r="A29" s="92">
        <v>26</v>
      </c>
      <c r="B29" s="89"/>
      <c r="C29" s="90"/>
      <c r="D29" s="91"/>
      <c r="E29" s="106"/>
      <c r="F29" s="91"/>
      <c r="G29" s="91"/>
      <c r="H29" s="93">
        <f t="shared" si="3"/>
        <v>0</v>
      </c>
      <c r="I29" s="93">
        <f t="shared" si="4"/>
        <v>0</v>
      </c>
      <c r="J29" s="99">
        <f t="shared" si="2"/>
        <v>0</v>
      </c>
    </row>
    <row r="30" spans="1:10" ht="18.75">
      <c r="A30" s="92">
        <v>27</v>
      </c>
      <c r="B30" s="92"/>
      <c r="C30" s="94"/>
      <c r="D30" s="92"/>
      <c r="E30" s="92"/>
      <c r="F30" s="92"/>
      <c r="G30" s="92"/>
      <c r="H30" s="93">
        <f t="shared" si="3"/>
        <v>0</v>
      </c>
      <c r="I30" s="93">
        <f t="shared" si="4"/>
        <v>0</v>
      </c>
      <c r="J30" s="99">
        <f t="shared" si="2"/>
        <v>0</v>
      </c>
    </row>
    <row r="31" spans="1:10" ht="18.75">
      <c r="A31" s="92">
        <v>28</v>
      </c>
      <c r="B31" s="92"/>
      <c r="C31" s="94"/>
      <c r="D31" s="92"/>
      <c r="E31" s="92"/>
      <c r="F31" s="92"/>
      <c r="G31" s="92"/>
      <c r="H31" s="93">
        <f t="shared" si="3"/>
        <v>0</v>
      </c>
      <c r="I31" s="93">
        <f t="shared" si="4"/>
        <v>0</v>
      </c>
      <c r="J31" s="99">
        <f t="shared" si="2"/>
        <v>0</v>
      </c>
    </row>
    <row r="32" spans="1:10" ht="18.75">
      <c r="A32" s="92">
        <v>29</v>
      </c>
      <c r="B32" s="92"/>
      <c r="C32" s="94"/>
      <c r="D32" s="92"/>
      <c r="E32" s="92"/>
      <c r="F32" s="92"/>
      <c r="G32" s="92"/>
      <c r="H32" s="93">
        <f t="shared" si="3"/>
        <v>0</v>
      </c>
      <c r="I32" s="93">
        <f t="shared" si="4"/>
        <v>0</v>
      </c>
      <c r="J32" s="99">
        <f t="shared" si="2"/>
        <v>0</v>
      </c>
    </row>
    <row r="33" spans="1:10" ht="18.75">
      <c r="A33" s="92">
        <v>30</v>
      </c>
      <c r="B33" s="92"/>
      <c r="C33" s="94"/>
      <c r="D33" s="92"/>
      <c r="E33" s="92"/>
      <c r="F33" s="92"/>
      <c r="G33" s="92"/>
      <c r="H33" s="93">
        <f t="shared" si="3"/>
        <v>0</v>
      </c>
      <c r="I33" s="93">
        <f t="shared" si="4"/>
        <v>0</v>
      </c>
      <c r="J33" s="99">
        <f t="shared" si="2"/>
        <v>0</v>
      </c>
    </row>
    <row r="34" spans="1:10" ht="18.75">
      <c r="A34" s="92">
        <v>31</v>
      </c>
      <c r="B34" s="92"/>
      <c r="C34" s="94"/>
      <c r="D34" s="92"/>
      <c r="E34" s="92"/>
      <c r="F34" s="92"/>
      <c r="G34" s="92"/>
      <c r="H34" s="93">
        <f t="shared" si="3"/>
        <v>0</v>
      </c>
      <c r="I34" s="93">
        <f t="shared" si="4"/>
        <v>0</v>
      </c>
      <c r="J34" s="99">
        <f t="shared" si="2"/>
        <v>0</v>
      </c>
    </row>
    <row r="35" spans="1:10" ht="18.75">
      <c r="A35" s="92">
        <v>32</v>
      </c>
      <c r="B35" s="92"/>
      <c r="C35" s="94"/>
      <c r="D35" s="92"/>
      <c r="E35" s="92"/>
      <c r="F35" s="92"/>
      <c r="G35" s="92"/>
      <c r="H35" s="93">
        <f t="shared" si="3"/>
        <v>0</v>
      </c>
      <c r="I35" s="93">
        <f t="shared" si="4"/>
        <v>0</v>
      </c>
      <c r="J35" s="99">
        <f t="shared" si="2"/>
        <v>0</v>
      </c>
    </row>
    <row r="36" spans="1:10" ht="18.75">
      <c r="A36" s="92">
        <v>33</v>
      </c>
      <c r="B36" s="92"/>
      <c r="C36" s="94"/>
      <c r="D36" s="92"/>
      <c r="E36" s="92"/>
      <c r="F36" s="92"/>
      <c r="G36" s="92"/>
      <c r="H36" s="93">
        <f t="shared" si="3"/>
        <v>0</v>
      </c>
      <c r="I36" s="93">
        <f t="shared" si="4"/>
        <v>0</v>
      </c>
      <c r="J36" s="99">
        <f t="shared" si="2"/>
        <v>0</v>
      </c>
    </row>
    <row r="37" spans="1:10" ht="18.75">
      <c r="A37" s="92">
        <v>34</v>
      </c>
      <c r="B37" s="92"/>
      <c r="C37" s="94"/>
      <c r="D37" s="92"/>
      <c r="E37" s="92"/>
      <c r="F37" s="92"/>
      <c r="G37" s="92"/>
      <c r="H37" s="93">
        <f t="shared" si="3"/>
        <v>0</v>
      </c>
      <c r="I37" s="93">
        <f t="shared" si="4"/>
        <v>0</v>
      </c>
      <c r="J37" s="99">
        <f t="shared" si="2"/>
        <v>0</v>
      </c>
    </row>
    <row r="38" spans="1:10" ht="18.75">
      <c r="A38" s="92">
        <v>35</v>
      </c>
      <c r="B38" s="92"/>
      <c r="C38" s="94"/>
      <c r="D38" s="92"/>
      <c r="E38" s="92"/>
      <c r="F38" s="92"/>
      <c r="G38" s="92"/>
      <c r="H38" s="93">
        <f t="shared" si="3"/>
        <v>0</v>
      </c>
      <c r="I38" s="93">
        <f t="shared" si="4"/>
        <v>0</v>
      </c>
      <c r="J38" s="99">
        <f t="shared" si="2"/>
        <v>0</v>
      </c>
    </row>
    <row r="39" spans="1:10" ht="18.75">
      <c r="A39" s="92">
        <v>36</v>
      </c>
      <c r="B39" s="92"/>
      <c r="C39" s="94"/>
      <c r="D39" s="92"/>
      <c r="E39" s="92"/>
      <c r="F39" s="92"/>
      <c r="G39" s="92"/>
      <c r="H39" s="93">
        <f t="shared" si="3"/>
        <v>0</v>
      </c>
      <c r="I39" s="93">
        <f t="shared" si="4"/>
        <v>0</v>
      </c>
      <c r="J39" s="99">
        <f t="shared" si="2"/>
        <v>0</v>
      </c>
    </row>
    <row r="40" spans="1:10" ht="18.75">
      <c r="A40" s="92">
        <v>37</v>
      </c>
      <c r="B40" s="92"/>
      <c r="C40" s="94"/>
      <c r="D40" s="92"/>
      <c r="E40" s="92"/>
      <c r="F40" s="92"/>
      <c r="G40" s="92"/>
      <c r="H40" s="93">
        <f t="shared" si="3"/>
        <v>0</v>
      </c>
      <c r="I40" s="93">
        <f t="shared" si="4"/>
        <v>0</v>
      </c>
      <c r="J40" s="99">
        <f t="shared" si="2"/>
        <v>0</v>
      </c>
    </row>
    <row r="41" spans="1:10" ht="18.75">
      <c r="A41" s="92">
        <v>38</v>
      </c>
      <c r="B41" s="92"/>
      <c r="C41" s="94"/>
      <c r="D41" s="92"/>
      <c r="E41" s="92"/>
      <c r="F41" s="92"/>
      <c r="G41" s="92"/>
      <c r="H41" s="93">
        <f t="shared" si="3"/>
        <v>0</v>
      </c>
      <c r="I41" s="93">
        <f t="shared" si="4"/>
        <v>0</v>
      </c>
      <c r="J41" s="99">
        <f t="shared" si="2"/>
        <v>0</v>
      </c>
    </row>
    <row r="42" spans="1:10" ht="18.75">
      <c r="A42" s="92">
        <v>39</v>
      </c>
      <c r="B42" s="92"/>
      <c r="C42" s="94"/>
      <c r="D42" s="92"/>
      <c r="E42" s="92"/>
      <c r="F42" s="92"/>
      <c r="G42" s="92"/>
      <c r="H42" s="93">
        <f t="shared" si="3"/>
        <v>0</v>
      </c>
      <c r="I42" s="93">
        <f t="shared" si="4"/>
        <v>0</v>
      </c>
      <c r="J42" s="99">
        <f t="shared" si="2"/>
        <v>0</v>
      </c>
    </row>
    <row r="43" spans="1:10" ht="18.75">
      <c r="A43" s="92">
        <v>40</v>
      </c>
      <c r="B43" s="92"/>
      <c r="C43" s="94"/>
      <c r="D43" s="92"/>
      <c r="E43" s="92"/>
      <c r="F43" s="92"/>
      <c r="G43" s="92"/>
      <c r="H43" s="93">
        <f t="shared" si="3"/>
        <v>0</v>
      </c>
      <c r="I43" s="93">
        <f t="shared" si="4"/>
        <v>0</v>
      </c>
      <c r="J43" s="99">
        <f t="shared" si="2"/>
        <v>0</v>
      </c>
    </row>
    <row r="44" spans="1:10" ht="18.75">
      <c r="A44" s="92">
        <v>41</v>
      </c>
      <c r="B44" s="92"/>
      <c r="C44" s="94"/>
      <c r="D44" s="92"/>
      <c r="E44" s="92"/>
      <c r="F44" s="92"/>
      <c r="G44" s="92"/>
      <c r="H44" s="93">
        <f>$G44/3.14</f>
        <v>0</v>
      </c>
      <c r="I44" s="93">
        <f>(0.0509*(($H44^2)*$F44)^0.919)+(0.00893*(($H44^2)*$F44)^0.977)+(0.014*(($H44^2)*$F44)^0.669)</f>
        <v>0</v>
      </c>
      <c r="J44" s="99">
        <f t="shared" si="2"/>
        <v>0</v>
      </c>
    </row>
    <row r="45" spans="1:10" ht="18.75">
      <c r="A45" s="92">
        <v>42</v>
      </c>
      <c r="B45" s="92"/>
      <c r="C45" s="94"/>
      <c r="D45" s="92"/>
      <c r="E45" s="92"/>
      <c r="F45" s="92"/>
      <c r="G45" s="92"/>
      <c r="H45" s="93">
        <f t="shared" ref="H45:H61" si="5">$G45/3.14</f>
        <v>0</v>
      </c>
      <c r="I45" s="93">
        <f>(0.0509*(($H45^2)*$F45)^0.919)+(0.00893*(($H45^2)*$F45)^0.977)+(0.014*(($H45^2)*$F45)^0.669)</f>
        <v>0</v>
      </c>
      <c r="J45" s="99">
        <f t="shared" si="2"/>
        <v>0</v>
      </c>
    </row>
    <row r="46" spans="1:10" ht="18.75">
      <c r="A46" s="92">
        <v>43</v>
      </c>
      <c r="B46" s="92"/>
      <c r="C46" s="94"/>
      <c r="D46" s="92"/>
      <c r="E46" s="92"/>
      <c r="F46" s="92"/>
      <c r="G46" s="92"/>
      <c r="H46" s="93">
        <f t="shared" si="5"/>
        <v>0</v>
      </c>
      <c r="I46" s="93">
        <f t="shared" ref="I46:I61" si="6">(0.0509*(($H46^2)*$F46)^0.919)+(0.00893*(($H46^2)*$F46)^0.977)+(0.014*(($H46^2)*$F46)^0.669)</f>
        <v>0</v>
      </c>
      <c r="J46" s="99">
        <f t="shared" si="2"/>
        <v>0</v>
      </c>
    </row>
    <row r="47" spans="1:10" ht="18.75">
      <c r="A47" s="92">
        <v>44</v>
      </c>
      <c r="B47" s="92"/>
      <c r="C47" s="94"/>
      <c r="D47" s="92"/>
      <c r="E47" s="92"/>
      <c r="F47" s="92"/>
      <c r="G47" s="92"/>
      <c r="H47" s="93">
        <f t="shared" si="5"/>
        <v>0</v>
      </c>
      <c r="I47" s="93">
        <f t="shared" si="6"/>
        <v>0</v>
      </c>
      <c r="J47" s="99">
        <f t="shared" si="2"/>
        <v>0</v>
      </c>
    </row>
    <row r="48" spans="1:10" ht="18.75">
      <c r="A48" s="92">
        <v>45</v>
      </c>
      <c r="B48" s="92"/>
      <c r="C48" s="94"/>
      <c r="D48" s="92"/>
      <c r="E48" s="92"/>
      <c r="F48" s="92"/>
      <c r="G48" s="92"/>
      <c r="H48" s="93">
        <f t="shared" si="5"/>
        <v>0</v>
      </c>
      <c r="I48" s="93">
        <f t="shared" si="6"/>
        <v>0</v>
      </c>
      <c r="J48" s="99">
        <f t="shared" si="2"/>
        <v>0</v>
      </c>
    </row>
    <row r="49" spans="1:10" ht="18.75">
      <c r="A49" s="92">
        <v>46</v>
      </c>
      <c r="B49" s="92"/>
      <c r="C49" s="94"/>
      <c r="D49" s="92"/>
      <c r="E49" s="92"/>
      <c r="F49" s="92"/>
      <c r="G49" s="92"/>
      <c r="H49" s="93">
        <f t="shared" si="5"/>
        <v>0</v>
      </c>
      <c r="I49" s="93">
        <f t="shared" si="6"/>
        <v>0</v>
      </c>
      <c r="J49" s="99">
        <f t="shared" si="2"/>
        <v>0</v>
      </c>
    </row>
    <row r="50" spans="1:10" ht="18.75">
      <c r="A50" s="92">
        <v>47</v>
      </c>
      <c r="B50" s="92"/>
      <c r="C50" s="94"/>
      <c r="D50" s="92"/>
      <c r="E50" s="92"/>
      <c r="F50" s="92"/>
      <c r="G50" s="92"/>
      <c r="H50" s="93">
        <f t="shared" si="5"/>
        <v>0</v>
      </c>
      <c r="I50" s="93">
        <f t="shared" si="6"/>
        <v>0</v>
      </c>
      <c r="J50" s="99">
        <f t="shared" si="2"/>
        <v>0</v>
      </c>
    </row>
    <row r="51" spans="1:10" ht="18.75">
      <c r="A51" s="92">
        <v>48</v>
      </c>
      <c r="B51" s="92"/>
      <c r="C51" s="94"/>
      <c r="D51" s="92"/>
      <c r="E51" s="92"/>
      <c r="F51" s="92"/>
      <c r="G51" s="92"/>
      <c r="H51" s="93">
        <f t="shared" si="5"/>
        <v>0</v>
      </c>
      <c r="I51" s="93">
        <f t="shared" si="6"/>
        <v>0</v>
      </c>
      <c r="J51" s="99">
        <f t="shared" si="2"/>
        <v>0</v>
      </c>
    </row>
    <row r="52" spans="1:10" ht="18.75">
      <c r="A52" s="92">
        <v>49</v>
      </c>
      <c r="B52" s="92"/>
      <c r="C52" s="94"/>
      <c r="D52" s="92"/>
      <c r="E52" s="92"/>
      <c r="F52" s="92"/>
      <c r="G52" s="92"/>
      <c r="H52" s="93">
        <f t="shared" si="5"/>
        <v>0</v>
      </c>
      <c r="I52" s="93">
        <f t="shared" si="6"/>
        <v>0</v>
      </c>
      <c r="J52" s="99">
        <f t="shared" si="2"/>
        <v>0</v>
      </c>
    </row>
    <row r="53" spans="1:10" ht="18.75">
      <c r="A53" s="92">
        <v>50</v>
      </c>
      <c r="B53" s="92"/>
      <c r="C53" s="94"/>
      <c r="D53" s="92"/>
      <c r="E53" s="92"/>
      <c r="F53" s="92"/>
      <c r="G53" s="92"/>
      <c r="H53" s="93">
        <f t="shared" si="5"/>
        <v>0</v>
      </c>
      <c r="I53" s="93">
        <f t="shared" si="6"/>
        <v>0</v>
      </c>
      <c r="J53" s="99">
        <f t="shared" si="2"/>
        <v>0</v>
      </c>
    </row>
    <row r="54" spans="1:10" ht="18.75">
      <c r="A54" s="92">
        <v>51</v>
      </c>
      <c r="B54" s="92"/>
      <c r="C54" s="94"/>
      <c r="D54" s="92"/>
      <c r="E54" s="92"/>
      <c r="F54" s="92"/>
      <c r="G54" s="92"/>
      <c r="H54" s="93">
        <f t="shared" si="5"/>
        <v>0</v>
      </c>
      <c r="I54" s="93">
        <f t="shared" si="6"/>
        <v>0</v>
      </c>
      <c r="J54" s="99">
        <f t="shared" si="2"/>
        <v>0</v>
      </c>
    </row>
    <row r="55" spans="1:10" ht="18.75">
      <c r="A55" s="92">
        <v>52</v>
      </c>
      <c r="B55" s="92"/>
      <c r="C55" s="94"/>
      <c r="D55" s="92"/>
      <c r="E55" s="92"/>
      <c r="F55" s="92"/>
      <c r="G55" s="92"/>
      <c r="H55" s="93">
        <f t="shared" si="5"/>
        <v>0</v>
      </c>
      <c r="I55" s="93">
        <f t="shared" si="6"/>
        <v>0</v>
      </c>
      <c r="J55" s="99">
        <f t="shared" si="2"/>
        <v>0</v>
      </c>
    </row>
    <row r="56" spans="1:10" ht="18.75">
      <c r="A56" s="92">
        <v>53</v>
      </c>
      <c r="B56" s="92"/>
      <c r="C56" s="94"/>
      <c r="D56" s="92"/>
      <c r="E56" s="92"/>
      <c r="F56" s="92"/>
      <c r="G56" s="92"/>
      <c r="H56" s="93">
        <f t="shared" si="5"/>
        <v>0</v>
      </c>
      <c r="I56" s="93">
        <f t="shared" si="6"/>
        <v>0</v>
      </c>
      <c r="J56" s="99">
        <f t="shared" si="2"/>
        <v>0</v>
      </c>
    </row>
    <row r="57" spans="1:10" ht="18.75">
      <c r="A57" s="92">
        <v>54</v>
      </c>
      <c r="B57" s="92"/>
      <c r="C57" s="94"/>
      <c r="D57" s="92"/>
      <c r="E57" s="92"/>
      <c r="F57" s="92"/>
      <c r="G57" s="92"/>
      <c r="H57" s="93">
        <f t="shared" si="5"/>
        <v>0</v>
      </c>
      <c r="I57" s="93">
        <f t="shared" si="6"/>
        <v>0</v>
      </c>
      <c r="J57" s="99">
        <f t="shared" si="2"/>
        <v>0</v>
      </c>
    </row>
    <row r="58" spans="1:10" ht="18.75">
      <c r="A58" s="92">
        <v>55</v>
      </c>
      <c r="B58" s="92"/>
      <c r="C58" s="94"/>
      <c r="D58" s="92"/>
      <c r="E58" s="92"/>
      <c r="F58" s="92"/>
      <c r="G58" s="92"/>
      <c r="H58" s="93">
        <f t="shared" si="5"/>
        <v>0</v>
      </c>
      <c r="I58" s="93">
        <f t="shared" si="6"/>
        <v>0</v>
      </c>
      <c r="J58" s="99">
        <f t="shared" si="2"/>
        <v>0</v>
      </c>
    </row>
    <row r="59" spans="1:10" ht="18.75">
      <c r="A59" s="92">
        <v>56</v>
      </c>
      <c r="B59" s="92"/>
      <c r="C59" s="94"/>
      <c r="D59" s="92"/>
      <c r="E59" s="92"/>
      <c r="F59" s="92"/>
      <c r="G59" s="92"/>
      <c r="H59" s="93">
        <f t="shared" si="5"/>
        <v>0</v>
      </c>
      <c r="I59" s="93">
        <f t="shared" si="6"/>
        <v>0</v>
      </c>
      <c r="J59" s="99">
        <f t="shared" si="2"/>
        <v>0</v>
      </c>
    </row>
    <row r="60" spans="1:10" ht="18.75">
      <c r="A60" s="92">
        <v>57</v>
      </c>
      <c r="B60" s="92"/>
      <c r="C60" s="94"/>
      <c r="D60" s="92"/>
      <c r="E60" s="92"/>
      <c r="F60" s="92"/>
      <c r="G60" s="92"/>
      <c r="H60" s="93">
        <f t="shared" si="5"/>
        <v>0</v>
      </c>
      <c r="I60" s="93">
        <f t="shared" si="6"/>
        <v>0</v>
      </c>
      <c r="J60" s="99">
        <f t="shared" si="2"/>
        <v>0</v>
      </c>
    </row>
    <row r="61" spans="1:10" ht="18.75">
      <c r="A61" s="92">
        <v>58</v>
      </c>
      <c r="B61" s="92"/>
      <c r="C61" s="94"/>
      <c r="D61" s="92"/>
      <c r="E61" s="92"/>
      <c r="F61" s="92"/>
      <c r="G61" s="92"/>
      <c r="H61" s="93">
        <f t="shared" si="5"/>
        <v>0</v>
      </c>
      <c r="I61" s="93">
        <f t="shared" si="6"/>
        <v>0</v>
      </c>
      <c r="J61" s="99">
        <f t="shared" si="2"/>
        <v>0</v>
      </c>
    </row>
    <row r="62" spans="1:10" ht="18.75">
      <c r="A62" s="92">
        <v>59</v>
      </c>
      <c r="B62" s="92"/>
      <c r="C62" s="94"/>
      <c r="D62" s="92"/>
      <c r="E62" s="92"/>
      <c r="F62" s="92"/>
      <c r="G62" s="92"/>
      <c r="H62" s="93">
        <f>$G62/3.14</f>
        <v>0</v>
      </c>
      <c r="I62" s="93">
        <f>(0.0509*(($H62^2)*$F62)^0.919)+(0.00893*(($H62^2)*$F62)^0.977)+(0.014*(($H62^2)*$F62)^0.669)</f>
        <v>0</v>
      </c>
      <c r="J62" s="99">
        <f t="shared" si="2"/>
        <v>0</v>
      </c>
    </row>
    <row r="63" spans="1:10" ht="18.75">
      <c r="A63" s="92">
        <v>60</v>
      </c>
      <c r="B63" s="92"/>
      <c r="C63" s="94"/>
      <c r="D63" s="92"/>
      <c r="E63" s="92"/>
      <c r="F63" s="92"/>
      <c r="G63" s="92"/>
      <c r="H63" s="93">
        <f>$G63/3.14</f>
        <v>0</v>
      </c>
      <c r="I63" s="93">
        <f>(0.0509*(($H63^2)*$F63)^0.919)+(0.00893*(($H63^2)*$F63)^0.977)+(0.014*(($H63^2)*$F63)^0.669)</f>
        <v>0</v>
      </c>
      <c r="J63" s="99">
        <f t="shared" si="2"/>
        <v>0</v>
      </c>
    </row>
    <row r="64" spans="1:10" ht="18.75">
      <c r="A64" s="92">
        <v>1</v>
      </c>
      <c r="B64" s="92"/>
      <c r="C64" s="94"/>
      <c r="D64" s="92"/>
      <c r="E64" s="92"/>
      <c r="F64" s="92"/>
      <c r="G64" s="92"/>
      <c r="H64" s="93">
        <f>$G64/3.14</f>
        <v>0</v>
      </c>
      <c r="I64" s="93">
        <f>(0.0509*(($H64^2)*$F64)^0.919)+(0.00893*(($H64^2)*$F64)^0.977)+(0.014*(($H64^2)*$F64)^0.669)</f>
        <v>0</v>
      </c>
      <c r="J64" s="99">
        <f t="shared" si="2"/>
        <v>0</v>
      </c>
    </row>
    <row r="65" spans="1:10" ht="18.75">
      <c r="A65" s="92">
        <v>2</v>
      </c>
      <c r="B65" s="92"/>
      <c r="C65" s="94"/>
      <c r="D65" s="92"/>
      <c r="E65" s="92"/>
      <c r="F65" s="92"/>
      <c r="G65" s="92"/>
      <c r="H65" s="93">
        <f t="shared" ref="H65:H83" si="7">$G65/3.14</f>
        <v>0</v>
      </c>
      <c r="I65" s="93">
        <f t="shared" ref="I65:I83" si="8">(0.0509*(($H65^2)*$F65)^0.919)+(0.00893*(($H65^2)*$F65)^0.977)+(0.014*(($H65^2)*$F65)^0.669)</f>
        <v>0</v>
      </c>
      <c r="J65" s="99">
        <f t="shared" si="2"/>
        <v>0</v>
      </c>
    </row>
    <row r="66" spans="1:10" ht="18.75">
      <c r="A66" s="92">
        <v>3</v>
      </c>
      <c r="B66" s="92"/>
      <c r="C66" s="94"/>
      <c r="D66" s="92"/>
      <c r="E66" s="92"/>
      <c r="F66" s="92"/>
      <c r="G66" s="92"/>
      <c r="H66" s="93">
        <f t="shared" si="7"/>
        <v>0</v>
      </c>
      <c r="I66" s="93">
        <f t="shared" si="8"/>
        <v>0</v>
      </c>
      <c r="J66" s="99">
        <f t="shared" si="2"/>
        <v>0</v>
      </c>
    </row>
    <row r="67" spans="1:10" ht="18.75">
      <c r="A67" s="92">
        <v>4</v>
      </c>
      <c r="B67" s="92"/>
      <c r="C67" s="94"/>
      <c r="D67" s="92"/>
      <c r="E67" s="92"/>
      <c r="F67" s="92"/>
      <c r="G67" s="92"/>
      <c r="H67" s="93">
        <f t="shared" si="7"/>
        <v>0</v>
      </c>
      <c r="I67" s="93">
        <f t="shared" si="8"/>
        <v>0</v>
      </c>
      <c r="J67" s="99">
        <f t="shared" si="2"/>
        <v>0</v>
      </c>
    </row>
    <row r="68" spans="1:10" ht="18.75">
      <c r="A68" s="92">
        <v>5</v>
      </c>
      <c r="B68" s="92"/>
      <c r="C68" s="94"/>
      <c r="D68" s="92"/>
      <c r="E68" s="92"/>
      <c r="F68" s="92"/>
      <c r="G68" s="92"/>
      <c r="H68" s="93">
        <f t="shared" si="7"/>
        <v>0</v>
      </c>
      <c r="I68" s="93">
        <f t="shared" si="8"/>
        <v>0</v>
      </c>
      <c r="J68" s="99">
        <f t="shared" si="2"/>
        <v>0</v>
      </c>
    </row>
    <row r="69" spans="1:10" ht="18.75">
      <c r="A69" s="92">
        <v>6</v>
      </c>
      <c r="B69" s="92"/>
      <c r="C69" s="94"/>
      <c r="D69" s="92"/>
      <c r="E69" s="92"/>
      <c r="F69" s="92"/>
      <c r="G69" s="92"/>
      <c r="H69" s="93">
        <f t="shared" si="7"/>
        <v>0</v>
      </c>
      <c r="I69" s="93">
        <f t="shared" si="8"/>
        <v>0</v>
      </c>
      <c r="J69" s="99">
        <f t="shared" ref="J69:J103" si="9">SUM(I69*0.5*44/12)</f>
        <v>0</v>
      </c>
    </row>
    <row r="70" spans="1:10" ht="18.75">
      <c r="A70" s="92">
        <v>7</v>
      </c>
      <c r="B70" s="92"/>
      <c r="C70" s="94"/>
      <c r="D70" s="92"/>
      <c r="E70" s="92"/>
      <c r="F70" s="92"/>
      <c r="G70" s="92"/>
      <c r="H70" s="93">
        <f t="shared" si="7"/>
        <v>0</v>
      </c>
      <c r="I70" s="93">
        <f t="shared" si="8"/>
        <v>0</v>
      </c>
      <c r="J70" s="99">
        <f t="shared" si="9"/>
        <v>0</v>
      </c>
    </row>
    <row r="71" spans="1:10" ht="18.75">
      <c r="A71" s="92">
        <v>8</v>
      </c>
      <c r="B71" s="92"/>
      <c r="C71" s="94"/>
      <c r="D71" s="92"/>
      <c r="E71" s="92"/>
      <c r="F71" s="92"/>
      <c r="G71" s="92"/>
      <c r="H71" s="93">
        <f t="shared" si="7"/>
        <v>0</v>
      </c>
      <c r="I71" s="93">
        <f t="shared" si="8"/>
        <v>0</v>
      </c>
      <c r="J71" s="99">
        <f t="shared" si="9"/>
        <v>0</v>
      </c>
    </row>
    <row r="72" spans="1:10" ht="18.75">
      <c r="A72" s="92">
        <v>9</v>
      </c>
      <c r="B72" s="92"/>
      <c r="C72" s="94"/>
      <c r="D72" s="92"/>
      <c r="E72" s="92"/>
      <c r="F72" s="92"/>
      <c r="G72" s="92"/>
      <c r="H72" s="93">
        <f t="shared" si="7"/>
        <v>0</v>
      </c>
      <c r="I72" s="93">
        <f t="shared" si="8"/>
        <v>0</v>
      </c>
      <c r="J72" s="99">
        <f t="shared" si="9"/>
        <v>0</v>
      </c>
    </row>
    <row r="73" spans="1:10" ht="18.75">
      <c r="A73" s="92">
        <v>10</v>
      </c>
      <c r="B73" s="92"/>
      <c r="C73" s="94"/>
      <c r="D73" s="92"/>
      <c r="E73" s="92"/>
      <c r="F73" s="92"/>
      <c r="G73" s="92"/>
      <c r="H73" s="93">
        <f t="shared" si="7"/>
        <v>0</v>
      </c>
      <c r="I73" s="93">
        <f t="shared" si="8"/>
        <v>0</v>
      </c>
      <c r="J73" s="99">
        <f t="shared" si="9"/>
        <v>0</v>
      </c>
    </row>
    <row r="74" spans="1:10" ht="18.75">
      <c r="A74" s="92">
        <v>11</v>
      </c>
      <c r="B74" s="92"/>
      <c r="C74" s="94"/>
      <c r="D74" s="92"/>
      <c r="E74" s="92"/>
      <c r="F74" s="92"/>
      <c r="G74" s="92"/>
      <c r="H74" s="93">
        <f t="shared" si="7"/>
        <v>0</v>
      </c>
      <c r="I74" s="93">
        <f t="shared" si="8"/>
        <v>0</v>
      </c>
      <c r="J74" s="99">
        <f t="shared" si="9"/>
        <v>0</v>
      </c>
    </row>
    <row r="75" spans="1:10" ht="18.75">
      <c r="A75" s="92">
        <v>12</v>
      </c>
      <c r="B75" s="92"/>
      <c r="C75" s="94"/>
      <c r="D75" s="92"/>
      <c r="E75" s="92"/>
      <c r="F75" s="92"/>
      <c r="G75" s="92"/>
      <c r="H75" s="93">
        <f t="shared" si="7"/>
        <v>0</v>
      </c>
      <c r="I75" s="93">
        <f t="shared" si="8"/>
        <v>0</v>
      </c>
      <c r="J75" s="99">
        <f t="shared" si="9"/>
        <v>0</v>
      </c>
    </row>
    <row r="76" spans="1:10" ht="18.75">
      <c r="A76" s="92">
        <v>13</v>
      </c>
      <c r="B76" s="92"/>
      <c r="C76" s="94"/>
      <c r="D76" s="92"/>
      <c r="E76" s="92"/>
      <c r="F76" s="92"/>
      <c r="G76" s="92"/>
      <c r="H76" s="93">
        <f t="shared" si="7"/>
        <v>0</v>
      </c>
      <c r="I76" s="93">
        <f t="shared" si="8"/>
        <v>0</v>
      </c>
      <c r="J76" s="99">
        <f t="shared" si="9"/>
        <v>0</v>
      </c>
    </row>
    <row r="77" spans="1:10" ht="18.75">
      <c r="A77" s="92">
        <v>14</v>
      </c>
      <c r="B77" s="92"/>
      <c r="C77" s="94"/>
      <c r="D77" s="92"/>
      <c r="E77" s="92"/>
      <c r="F77" s="92"/>
      <c r="G77" s="92"/>
      <c r="H77" s="93">
        <f t="shared" si="7"/>
        <v>0</v>
      </c>
      <c r="I77" s="93">
        <f t="shared" si="8"/>
        <v>0</v>
      </c>
      <c r="J77" s="99">
        <f t="shared" si="9"/>
        <v>0</v>
      </c>
    </row>
    <row r="78" spans="1:10" ht="18.75">
      <c r="A78" s="92">
        <v>15</v>
      </c>
      <c r="B78" s="92"/>
      <c r="C78" s="94"/>
      <c r="D78" s="92"/>
      <c r="E78" s="92"/>
      <c r="F78" s="92"/>
      <c r="G78" s="92"/>
      <c r="H78" s="93">
        <f t="shared" si="7"/>
        <v>0</v>
      </c>
      <c r="I78" s="93">
        <f t="shared" si="8"/>
        <v>0</v>
      </c>
      <c r="J78" s="99">
        <f t="shared" si="9"/>
        <v>0</v>
      </c>
    </row>
    <row r="79" spans="1:10" ht="18.75">
      <c r="A79" s="92">
        <v>16</v>
      </c>
      <c r="B79" s="92"/>
      <c r="C79" s="94"/>
      <c r="D79" s="92"/>
      <c r="E79" s="92"/>
      <c r="F79" s="92"/>
      <c r="G79" s="92"/>
      <c r="H79" s="93">
        <f t="shared" si="7"/>
        <v>0</v>
      </c>
      <c r="I79" s="93">
        <f t="shared" si="8"/>
        <v>0</v>
      </c>
      <c r="J79" s="99">
        <f t="shared" si="9"/>
        <v>0</v>
      </c>
    </row>
    <row r="80" spans="1:10" ht="18.75">
      <c r="A80" s="92">
        <v>17</v>
      </c>
      <c r="B80" s="92"/>
      <c r="C80" s="94"/>
      <c r="D80" s="92"/>
      <c r="E80" s="92"/>
      <c r="F80" s="92"/>
      <c r="G80" s="92"/>
      <c r="H80" s="93">
        <f t="shared" si="7"/>
        <v>0</v>
      </c>
      <c r="I80" s="93">
        <f t="shared" si="8"/>
        <v>0</v>
      </c>
      <c r="J80" s="99">
        <f t="shared" si="9"/>
        <v>0</v>
      </c>
    </row>
    <row r="81" spans="1:10" ht="18.75">
      <c r="A81" s="92">
        <v>18</v>
      </c>
      <c r="B81" s="92"/>
      <c r="C81" s="94"/>
      <c r="D81" s="92"/>
      <c r="E81" s="92"/>
      <c r="F81" s="92"/>
      <c r="G81" s="92"/>
      <c r="H81" s="93">
        <f t="shared" si="7"/>
        <v>0</v>
      </c>
      <c r="I81" s="93">
        <f t="shared" si="8"/>
        <v>0</v>
      </c>
      <c r="J81" s="99">
        <f t="shared" si="9"/>
        <v>0</v>
      </c>
    </row>
    <row r="82" spans="1:10" ht="18.75">
      <c r="A82" s="92">
        <v>19</v>
      </c>
      <c r="B82" s="92"/>
      <c r="C82" s="94"/>
      <c r="D82" s="92"/>
      <c r="E82" s="92"/>
      <c r="F82" s="92"/>
      <c r="G82" s="92"/>
      <c r="H82" s="93">
        <f t="shared" si="7"/>
        <v>0</v>
      </c>
      <c r="I82" s="93">
        <f t="shared" si="8"/>
        <v>0</v>
      </c>
      <c r="J82" s="99">
        <f t="shared" si="9"/>
        <v>0</v>
      </c>
    </row>
    <row r="83" spans="1:10" ht="18.75">
      <c r="A83" s="92">
        <v>20</v>
      </c>
      <c r="B83" s="92"/>
      <c r="C83" s="94"/>
      <c r="D83" s="92"/>
      <c r="E83" s="92"/>
      <c r="F83" s="92"/>
      <c r="G83" s="92"/>
      <c r="H83" s="93">
        <f t="shared" si="7"/>
        <v>0</v>
      </c>
      <c r="I83" s="93">
        <f t="shared" si="8"/>
        <v>0</v>
      </c>
      <c r="J83" s="99">
        <f t="shared" si="9"/>
        <v>0</v>
      </c>
    </row>
    <row r="84" spans="1:10" ht="18.75">
      <c r="A84" s="92">
        <v>21</v>
      </c>
      <c r="B84" s="92"/>
      <c r="C84" s="94"/>
      <c r="D84" s="92"/>
      <c r="E84" s="92"/>
      <c r="F84" s="92"/>
      <c r="G84" s="92"/>
      <c r="H84" s="93">
        <f>$G84/3.14</f>
        <v>0</v>
      </c>
      <c r="I84" s="93">
        <f>(0.0509*(($H84^2)*$F84)^0.919)+(0.00893*(($H84^2)*$F84)^0.977)+(0.014*(($H84^2)*$F84)^0.669)</f>
        <v>0</v>
      </c>
      <c r="J84" s="99">
        <f t="shared" si="9"/>
        <v>0</v>
      </c>
    </row>
    <row r="85" spans="1:10" ht="18.75">
      <c r="A85" s="92">
        <v>22</v>
      </c>
      <c r="B85" s="92"/>
      <c r="C85" s="94"/>
      <c r="D85" s="92"/>
      <c r="E85" s="92"/>
      <c r="F85" s="92"/>
      <c r="G85" s="92"/>
      <c r="H85" s="93">
        <f t="shared" ref="H85:H103" si="10">$G85/3.14</f>
        <v>0</v>
      </c>
      <c r="I85" s="93">
        <f>(0.0509*(($H85^2)*$F85)^0.919)+(0.00893*(($H85^2)*$F85)^0.977)+(0.014*(($H85^2)*$F85)^0.669)</f>
        <v>0</v>
      </c>
      <c r="J85" s="99">
        <f t="shared" si="9"/>
        <v>0</v>
      </c>
    </row>
    <row r="86" spans="1:10" ht="18.75">
      <c r="A86" s="92">
        <v>23</v>
      </c>
      <c r="B86" s="92"/>
      <c r="C86" s="94"/>
      <c r="D86" s="92"/>
      <c r="E86" s="92"/>
      <c r="F86" s="92"/>
      <c r="G86" s="92"/>
      <c r="H86" s="93">
        <f t="shared" si="10"/>
        <v>0</v>
      </c>
      <c r="I86" s="93">
        <f t="shared" ref="I86:I103" si="11">(0.0509*(($H86^2)*$F86)^0.919)+(0.00893*(($H86^2)*$F86)^0.977)+(0.014*(($H86^2)*$F86)^0.669)</f>
        <v>0</v>
      </c>
      <c r="J86" s="99">
        <f t="shared" si="9"/>
        <v>0</v>
      </c>
    </row>
    <row r="87" spans="1:10" ht="18.75">
      <c r="A87" s="92">
        <v>24</v>
      </c>
      <c r="B87" s="92"/>
      <c r="C87" s="94"/>
      <c r="D87" s="92"/>
      <c r="E87" s="92"/>
      <c r="F87" s="92"/>
      <c r="G87" s="92"/>
      <c r="H87" s="93">
        <f t="shared" si="10"/>
        <v>0</v>
      </c>
      <c r="I87" s="93">
        <f t="shared" si="11"/>
        <v>0</v>
      </c>
      <c r="J87" s="99">
        <f t="shared" si="9"/>
        <v>0</v>
      </c>
    </row>
    <row r="88" spans="1:10" ht="18.75">
      <c r="A88" s="92">
        <v>25</v>
      </c>
      <c r="B88" s="92"/>
      <c r="C88" s="94"/>
      <c r="D88" s="92"/>
      <c r="E88" s="92"/>
      <c r="F88" s="92"/>
      <c r="G88" s="92"/>
      <c r="H88" s="93">
        <f t="shared" si="10"/>
        <v>0</v>
      </c>
      <c r="I88" s="93">
        <f t="shared" si="11"/>
        <v>0</v>
      </c>
      <c r="J88" s="99">
        <f t="shared" si="9"/>
        <v>0</v>
      </c>
    </row>
    <row r="89" spans="1:10" ht="18.75">
      <c r="A89" s="92">
        <v>26</v>
      </c>
      <c r="B89" s="92"/>
      <c r="C89" s="94"/>
      <c r="D89" s="92"/>
      <c r="E89" s="92"/>
      <c r="F89" s="92"/>
      <c r="G89" s="92"/>
      <c r="H89" s="93">
        <f t="shared" si="10"/>
        <v>0</v>
      </c>
      <c r="I89" s="93">
        <f t="shared" si="11"/>
        <v>0</v>
      </c>
      <c r="J89" s="99">
        <f t="shared" si="9"/>
        <v>0</v>
      </c>
    </row>
    <row r="90" spans="1:10" ht="18.75">
      <c r="A90" s="92">
        <v>27</v>
      </c>
      <c r="B90" s="92"/>
      <c r="C90" s="94"/>
      <c r="D90" s="92"/>
      <c r="E90" s="92"/>
      <c r="F90" s="92"/>
      <c r="G90" s="92"/>
      <c r="H90" s="93">
        <f t="shared" si="10"/>
        <v>0</v>
      </c>
      <c r="I90" s="93">
        <f t="shared" si="11"/>
        <v>0</v>
      </c>
      <c r="J90" s="99">
        <f t="shared" si="9"/>
        <v>0</v>
      </c>
    </row>
    <row r="91" spans="1:10" ht="18.75">
      <c r="A91" s="92">
        <v>28</v>
      </c>
      <c r="B91" s="92"/>
      <c r="C91" s="94"/>
      <c r="D91" s="92"/>
      <c r="E91" s="92"/>
      <c r="F91" s="92"/>
      <c r="G91" s="92"/>
      <c r="H91" s="93">
        <f t="shared" si="10"/>
        <v>0</v>
      </c>
      <c r="I91" s="93">
        <f t="shared" si="11"/>
        <v>0</v>
      </c>
      <c r="J91" s="99">
        <f t="shared" si="9"/>
        <v>0</v>
      </c>
    </row>
    <row r="92" spans="1:10" ht="18.75">
      <c r="A92" s="92">
        <v>29</v>
      </c>
      <c r="B92" s="92"/>
      <c r="C92" s="94"/>
      <c r="D92" s="92"/>
      <c r="E92" s="92"/>
      <c r="F92" s="92"/>
      <c r="G92" s="92"/>
      <c r="H92" s="93">
        <f t="shared" si="10"/>
        <v>0</v>
      </c>
      <c r="I92" s="93">
        <f t="shared" si="11"/>
        <v>0</v>
      </c>
      <c r="J92" s="99">
        <f t="shared" si="9"/>
        <v>0</v>
      </c>
    </row>
    <row r="93" spans="1:10" ht="18.75">
      <c r="A93" s="92">
        <v>30</v>
      </c>
      <c r="B93" s="92"/>
      <c r="C93" s="94"/>
      <c r="D93" s="92"/>
      <c r="E93" s="92"/>
      <c r="F93" s="92"/>
      <c r="G93" s="92"/>
      <c r="H93" s="93">
        <f t="shared" si="10"/>
        <v>0</v>
      </c>
      <c r="I93" s="93">
        <f t="shared" si="11"/>
        <v>0</v>
      </c>
      <c r="J93" s="99">
        <f t="shared" si="9"/>
        <v>0</v>
      </c>
    </row>
    <row r="94" spans="1:10" ht="18.75">
      <c r="A94" s="92">
        <v>31</v>
      </c>
      <c r="B94" s="92"/>
      <c r="C94" s="94"/>
      <c r="D94" s="92"/>
      <c r="E94" s="92"/>
      <c r="F94" s="92"/>
      <c r="G94" s="92"/>
      <c r="H94" s="93">
        <f t="shared" si="10"/>
        <v>0</v>
      </c>
      <c r="I94" s="93">
        <f t="shared" si="11"/>
        <v>0</v>
      </c>
      <c r="J94" s="99">
        <f t="shared" si="9"/>
        <v>0</v>
      </c>
    </row>
    <row r="95" spans="1:10" ht="18.75">
      <c r="A95" s="92">
        <v>32</v>
      </c>
      <c r="B95" s="92"/>
      <c r="C95" s="94"/>
      <c r="D95" s="92"/>
      <c r="E95" s="92"/>
      <c r="F95" s="92"/>
      <c r="G95" s="92"/>
      <c r="H95" s="93">
        <f t="shared" si="10"/>
        <v>0</v>
      </c>
      <c r="I95" s="93">
        <f t="shared" si="11"/>
        <v>0</v>
      </c>
      <c r="J95" s="99">
        <f t="shared" si="9"/>
        <v>0</v>
      </c>
    </row>
    <row r="96" spans="1:10" ht="18.75">
      <c r="A96" s="92">
        <v>33</v>
      </c>
      <c r="B96" s="92"/>
      <c r="C96" s="94"/>
      <c r="D96" s="92"/>
      <c r="E96" s="92"/>
      <c r="F96" s="92"/>
      <c r="G96" s="92"/>
      <c r="H96" s="93">
        <f t="shared" si="10"/>
        <v>0</v>
      </c>
      <c r="I96" s="93">
        <f t="shared" si="11"/>
        <v>0</v>
      </c>
      <c r="J96" s="99">
        <f t="shared" si="9"/>
        <v>0</v>
      </c>
    </row>
    <row r="97" spans="1:10" ht="18.75">
      <c r="A97" s="92">
        <v>34</v>
      </c>
      <c r="B97" s="92"/>
      <c r="C97" s="94"/>
      <c r="D97" s="92"/>
      <c r="E97" s="92"/>
      <c r="F97" s="92"/>
      <c r="G97" s="92"/>
      <c r="H97" s="93">
        <f t="shared" si="10"/>
        <v>0</v>
      </c>
      <c r="I97" s="93">
        <f t="shared" si="11"/>
        <v>0</v>
      </c>
      <c r="J97" s="99">
        <f t="shared" si="9"/>
        <v>0</v>
      </c>
    </row>
    <row r="98" spans="1:10" ht="18.75">
      <c r="A98" s="92">
        <v>35</v>
      </c>
      <c r="B98" s="92"/>
      <c r="C98" s="94"/>
      <c r="D98" s="92"/>
      <c r="E98" s="92"/>
      <c r="F98" s="92"/>
      <c r="G98" s="92"/>
      <c r="H98" s="93">
        <f t="shared" si="10"/>
        <v>0</v>
      </c>
      <c r="I98" s="93">
        <f t="shared" si="11"/>
        <v>0</v>
      </c>
      <c r="J98" s="99">
        <f t="shared" si="9"/>
        <v>0</v>
      </c>
    </row>
    <row r="99" spans="1:10" ht="18.75">
      <c r="A99" s="92">
        <v>36</v>
      </c>
      <c r="B99" s="92"/>
      <c r="C99" s="94"/>
      <c r="D99" s="92"/>
      <c r="E99" s="92"/>
      <c r="F99" s="92"/>
      <c r="G99" s="92"/>
      <c r="H99" s="93">
        <f t="shared" si="10"/>
        <v>0</v>
      </c>
      <c r="I99" s="93">
        <f t="shared" si="11"/>
        <v>0</v>
      </c>
      <c r="J99" s="99">
        <f t="shared" si="9"/>
        <v>0</v>
      </c>
    </row>
    <row r="100" spans="1:10" ht="18.75">
      <c r="A100" s="92">
        <v>37</v>
      </c>
      <c r="B100" s="92"/>
      <c r="C100" s="94"/>
      <c r="D100" s="92"/>
      <c r="E100" s="92"/>
      <c r="F100" s="92"/>
      <c r="G100" s="92"/>
      <c r="H100" s="93">
        <f t="shared" si="10"/>
        <v>0</v>
      </c>
      <c r="I100" s="93">
        <f t="shared" si="11"/>
        <v>0</v>
      </c>
      <c r="J100" s="99">
        <f t="shared" si="9"/>
        <v>0</v>
      </c>
    </row>
    <row r="101" spans="1:10" ht="18.75">
      <c r="A101" s="92">
        <v>38</v>
      </c>
      <c r="B101" s="92"/>
      <c r="C101" s="94"/>
      <c r="D101" s="92"/>
      <c r="E101" s="92"/>
      <c r="F101" s="92"/>
      <c r="G101" s="92"/>
      <c r="H101" s="93">
        <f t="shared" si="10"/>
        <v>0</v>
      </c>
      <c r="I101" s="93">
        <f t="shared" si="11"/>
        <v>0</v>
      </c>
      <c r="J101" s="99">
        <f t="shared" si="9"/>
        <v>0</v>
      </c>
    </row>
    <row r="102" spans="1:10" ht="18.75">
      <c r="A102" s="92">
        <v>39</v>
      </c>
      <c r="B102" s="92"/>
      <c r="C102" s="94"/>
      <c r="D102" s="92"/>
      <c r="E102" s="92"/>
      <c r="F102" s="92"/>
      <c r="G102" s="92"/>
      <c r="H102" s="93">
        <f t="shared" si="10"/>
        <v>0</v>
      </c>
      <c r="I102" s="93">
        <f t="shared" si="11"/>
        <v>0</v>
      </c>
      <c r="J102" s="99">
        <f t="shared" si="9"/>
        <v>0</v>
      </c>
    </row>
    <row r="103" spans="1:10" ht="18.75">
      <c r="A103" s="92">
        <v>40</v>
      </c>
      <c r="B103" s="92"/>
      <c r="C103" s="94"/>
      <c r="D103" s="92"/>
      <c r="E103" s="92"/>
      <c r="F103" s="92"/>
      <c r="G103" s="92"/>
      <c r="H103" s="93">
        <f t="shared" si="10"/>
        <v>0</v>
      </c>
      <c r="I103" s="93">
        <f t="shared" si="11"/>
        <v>0</v>
      </c>
      <c r="J103" s="99">
        <f t="shared" si="9"/>
        <v>0</v>
      </c>
    </row>
    <row r="104" spans="1:10" ht="18.75">
      <c r="A104" s="156" t="s">
        <v>109</v>
      </c>
      <c r="B104" s="157"/>
      <c r="C104" s="157"/>
      <c r="D104" s="157"/>
      <c r="E104" s="157"/>
      <c r="F104" s="157"/>
      <c r="G104" s="157"/>
      <c r="H104" s="158"/>
      <c r="I104" s="96">
        <f>SUM(I4:I103)</f>
        <v>0</v>
      </c>
      <c r="J104" s="100">
        <f>SUM(J4:J103)</f>
        <v>0</v>
      </c>
    </row>
    <row r="105" spans="1:10" ht="18.75">
      <c r="A105" s="161" t="s">
        <v>106</v>
      </c>
      <c r="B105" s="162"/>
      <c r="C105" s="162"/>
      <c r="D105" s="162"/>
      <c r="E105" s="162"/>
      <c r="F105" s="162"/>
      <c r="G105" s="162"/>
      <c r="H105" s="163"/>
      <c r="I105" s="97">
        <f>SUM(I104*0.5)</f>
        <v>0</v>
      </c>
    </row>
    <row r="106" spans="1:10" ht="21.75">
      <c r="A106" s="149" t="s">
        <v>110</v>
      </c>
      <c r="B106" s="150"/>
      <c r="C106" s="150"/>
      <c r="D106" s="150"/>
      <c r="E106" s="150"/>
      <c r="F106" s="150"/>
      <c r="G106" s="150"/>
      <c r="H106" s="151"/>
      <c r="I106" s="98">
        <f>SUM(I105*44/12)</f>
        <v>0</v>
      </c>
    </row>
    <row r="107" spans="1:10" ht="21.75">
      <c r="A107" s="149" t="s">
        <v>128</v>
      </c>
      <c r="B107" s="150"/>
      <c r="C107" s="150"/>
      <c r="D107" s="150"/>
      <c r="E107" s="150"/>
      <c r="F107" s="150"/>
      <c r="G107" s="150"/>
      <c r="H107" s="151"/>
      <c r="I107" s="98">
        <f>SUM(I106/1000)</f>
        <v>0</v>
      </c>
    </row>
  </sheetData>
  <mergeCells count="14">
    <mergeCell ref="A106:H106"/>
    <mergeCell ref="A107:H107"/>
    <mergeCell ref="J2:J3"/>
    <mergeCell ref="E2:E3"/>
    <mergeCell ref="A104:H104"/>
    <mergeCell ref="B2:B3"/>
    <mergeCell ref="H2:H3"/>
    <mergeCell ref="I2:I3"/>
    <mergeCell ref="A2:A3"/>
    <mergeCell ref="C2:C3"/>
    <mergeCell ref="D2:D3"/>
    <mergeCell ref="F2:F3"/>
    <mergeCell ref="G2:G3"/>
    <mergeCell ref="A105:H105"/>
  </mergeCells>
  <pageMargins left="0.7" right="0.7" top="0.75" bottom="0.75" header="0.3" footer="0.3"/>
  <pageSetup paperSize="9" orientation="portrait" horizontalDpi="4294967293" verticalDpi="300" r:id="rId1"/>
  <ignoredErrors>
    <ignoredError sqref="H4:I103 I104:I10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2" workbookViewId="0">
      <selection activeCell="D22" sqref="D22"/>
    </sheetView>
  </sheetViews>
  <sheetFormatPr defaultColWidth="9" defaultRowHeight="21"/>
  <cols>
    <col min="1" max="1" width="45.85546875" style="84" customWidth="1"/>
    <col min="2" max="2" width="10.42578125" style="85" customWidth="1"/>
    <col min="3" max="3" width="27" style="84" customWidth="1"/>
    <col min="4" max="4" width="49.7109375" style="84" customWidth="1"/>
    <col min="5" max="16384" width="9" style="84"/>
  </cols>
  <sheetData>
    <row r="1" spans="1:4" ht="33" customHeight="1" thickBot="1">
      <c r="A1" s="110" t="s">
        <v>132</v>
      </c>
      <c r="B1" s="21"/>
      <c r="C1" s="22"/>
      <c r="D1" s="22"/>
    </row>
    <row r="2" spans="1:4" ht="44.25" customHeight="1" thickBot="1">
      <c r="A2" s="121" t="s">
        <v>76</v>
      </c>
      <c r="B2" s="122" t="s">
        <v>2</v>
      </c>
      <c r="C2" s="123" t="s">
        <v>133</v>
      </c>
      <c r="D2" s="124" t="s">
        <v>77</v>
      </c>
    </row>
    <row r="3" spans="1:4">
      <c r="A3" s="164" t="s">
        <v>136</v>
      </c>
      <c r="B3" s="165"/>
      <c r="C3" s="165"/>
      <c r="D3" s="166"/>
    </row>
    <row r="4" spans="1:4">
      <c r="A4" s="113" t="s">
        <v>79</v>
      </c>
      <c r="B4" s="86" t="s">
        <v>97</v>
      </c>
      <c r="C4" s="111">
        <v>2.1949999999999998</v>
      </c>
      <c r="D4" s="114" t="s">
        <v>88</v>
      </c>
    </row>
    <row r="5" spans="1:4">
      <c r="A5" s="115" t="s">
        <v>80</v>
      </c>
      <c r="B5" s="86" t="s">
        <v>97</v>
      </c>
      <c r="C5" s="111">
        <v>2.7080000000000002</v>
      </c>
      <c r="D5" s="114" t="s">
        <v>89</v>
      </c>
    </row>
    <row r="6" spans="1:4">
      <c r="A6" s="115" t="s">
        <v>81</v>
      </c>
      <c r="B6" s="86" t="s">
        <v>96</v>
      </c>
      <c r="C6" s="111">
        <v>3.11</v>
      </c>
      <c r="D6" s="114" t="s">
        <v>88</v>
      </c>
    </row>
    <row r="7" spans="1:4">
      <c r="A7" s="167" t="s">
        <v>137</v>
      </c>
      <c r="B7" s="168"/>
      <c r="C7" s="168"/>
      <c r="D7" s="169"/>
    </row>
    <row r="8" spans="1:4">
      <c r="A8" s="116" t="s">
        <v>79</v>
      </c>
      <c r="B8" s="86" t="s">
        <v>97</v>
      </c>
      <c r="C8" s="86">
        <v>2.1896</v>
      </c>
      <c r="D8" s="114" t="s">
        <v>88</v>
      </c>
    </row>
    <row r="9" spans="1:4">
      <c r="A9" s="116" t="s">
        <v>80</v>
      </c>
      <c r="B9" s="86" t="s">
        <v>97</v>
      </c>
      <c r="C9" s="86">
        <v>2.7446000000000002</v>
      </c>
      <c r="D9" s="114" t="s">
        <v>90</v>
      </c>
    </row>
    <row r="10" spans="1:4">
      <c r="A10" s="116" t="s">
        <v>81</v>
      </c>
      <c r="B10" s="86" t="s">
        <v>97</v>
      </c>
      <c r="C10" s="86">
        <v>1.7225999999999999</v>
      </c>
      <c r="D10" s="114" t="s">
        <v>88</v>
      </c>
    </row>
    <row r="11" spans="1:4">
      <c r="A11" s="116" t="s">
        <v>82</v>
      </c>
      <c r="B11" s="86" t="s">
        <v>96</v>
      </c>
      <c r="C11" s="86">
        <v>2.2471999999999999</v>
      </c>
      <c r="D11" s="114" t="s">
        <v>88</v>
      </c>
    </row>
    <row r="12" spans="1:4">
      <c r="A12" s="167" t="s">
        <v>134</v>
      </c>
      <c r="B12" s="168"/>
      <c r="C12" s="168"/>
      <c r="D12" s="169"/>
    </row>
    <row r="13" spans="1:4">
      <c r="A13" s="116" t="s">
        <v>94</v>
      </c>
      <c r="B13" s="86" t="s">
        <v>78</v>
      </c>
      <c r="C13" s="86">
        <v>0.60929999999999995</v>
      </c>
      <c r="D13" s="114" t="s">
        <v>83</v>
      </c>
    </row>
    <row r="14" spans="1:4" ht="24">
      <c r="A14" s="116" t="s">
        <v>95</v>
      </c>
      <c r="B14" s="86" t="s">
        <v>98</v>
      </c>
      <c r="C14" s="86">
        <v>0.70430000000000004</v>
      </c>
      <c r="D14" s="114" t="s">
        <v>83</v>
      </c>
    </row>
    <row r="15" spans="1:4">
      <c r="A15" s="116" t="s">
        <v>87</v>
      </c>
      <c r="B15" s="86" t="s">
        <v>131</v>
      </c>
      <c r="C15" s="111">
        <v>2.3199999999999998</v>
      </c>
      <c r="D15" s="114" t="s">
        <v>86</v>
      </c>
    </row>
    <row r="16" spans="1:4" ht="26.25" customHeight="1">
      <c r="A16" s="113" t="s">
        <v>75</v>
      </c>
      <c r="B16" s="112" t="s">
        <v>131</v>
      </c>
      <c r="C16" s="112">
        <v>1.4755</v>
      </c>
      <c r="D16" s="117" t="s">
        <v>85</v>
      </c>
    </row>
    <row r="17" spans="1:4">
      <c r="A17" s="116" t="s">
        <v>91</v>
      </c>
      <c r="B17" s="86" t="s">
        <v>131</v>
      </c>
      <c r="C17" s="86">
        <v>3.3035999999999999</v>
      </c>
      <c r="D17" s="114" t="s">
        <v>84</v>
      </c>
    </row>
    <row r="18" spans="1:4">
      <c r="A18" s="116" t="s">
        <v>92</v>
      </c>
      <c r="B18" s="86" t="s">
        <v>131</v>
      </c>
      <c r="C18" s="86">
        <v>1.5716000000000001</v>
      </c>
      <c r="D18" s="114" t="s">
        <v>84</v>
      </c>
    </row>
    <row r="19" spans="1:4" ht="21.75" thickBot="1">
      <c r="A19" s="118" t="s">
        <v>93</v>
      </c>
      <c r="B19" s="119" t="s">
        <v>131</v>
      </c>
      <c r="C19" s="119">
        <v>0.49740000000000001</v>
      </c>
      <c r="D19" s="120" t="s">
        <v>84</v>
      </c>
    </row>
    <row r="20" spans="1:4">
      <c r="A20" s="25" t="s">
        <v>117</v>
      </c>
      <c r="B20" s="21"/>
      <c r="C20" s="22"/>
      <c r="D20" s="22"/>
    </row>
    <row r="21" spans="1:4">
      <c r="A21" s="125" t="s">
        <v>129</v>
      </c>
      <c r="B21" s="21"/>
      <c r="C21" s="22"/>
      <c r="D21" s="22"/>
    </row>
    <row r="22" spans="1:4">
      <c r="A22" s="126" t="s">
        <v>135</v>
      </c>
      <c r="B22" s="21"/>
      <c r="C22" s="22"/>
      <c r="D22" s="22"/>
    </row>
    <row r="23" spans="1:4" ht="12.75" customHeight="1">
      <c r="A23" s="126"/>
      <c r="B23" s="21"/>
      <c r="C23" s="22"/>
      <c r="D23" s="22"/>
    </row>
    <row r="24" spans="1:4">
      <c r="A24" s="126" t="s">
        <v>130</v>
      </c>
      <c r="B24" s="21"/>
      <c r="C24" s="22"/>
      <c r="D24" s="22"/>
    </row>
    <row r="25" spans="1:4">
      <c r="A25" s="127" t="s">
        <v>124</v>
      </c>
      <c r="B25" s="21"/>
      <c r="C25" s="22"/>
      <c r="D25" s="22"/>
    </row>
    <row r="26" spans="1:4">
      <c r="A26" s="128" t="s">
        <v>125</v>
      </c>
      <c r="B26" s="21"/>
      <c r="C26" s="22"/>
      <c r="D26" s="22"/>
    </row>
    <row r="27" spans="1:4">
      <c r="A27" s="128" t="s">
        <v>118</v>
      </c>
      <c r="B27" s="21"/>
      <c r="C27" s="22"/>
      <c r="D27" s="22"/>
    </row>
    <row r="28" spans="1:4">
      <c r="A28" s="129" t="s">
        <v>119</v>
      </c>
      <c r="B28" s="21"/>
      <c r="C28" s="22"/>
      <c r="D28" s="22"/>
    </row>
    <row r="29" spans="1:4">
      <c r="A29" s="129" t="s">
        <v>120</v>
      </c>
      <c r="B29" s="21"/>
      <c r="C29" s="22"/>
      <c r="D29" s="22"/>
    </row>
    <row r="30" spans="1:4">
      <c r="A30" s="129" t="s">
        <v>121</v>
      </c>
      <c r="B30" s="21"/>
      <c r="C30" s="22"/>
      <c r="D30" s="22"/>
    </row>
    <row r="31" spans="1:4">
      <c r="A31" s="129" t="s">
        <v>122</v>
      </c>
      <c r="B31" s="21"/>
      <c r="C31" s="22"/>
      <c r="D31" s="22"/>
    </row>
    <row r="32" spans="1:4">
      <c r="A32" s="129" t="s">
        <v>123</v>
      </c>
      <c r="B32" s="21"/>
      <c r="C32" s="22"/>
      <c r="D32" s="22"/>
    </row>
  </sheetData>
  <mergeCells count="3">
    <mergeCell ref="A3:D3"/>
    <mergeCell ref="A7:D7"/>
    <mergeCell ref="A12:D12"/>
  </mergeCells>
  <hyperlinks>
    <hyperlink ref="A25" r:id="rId1" display="http://www.caspaper.com/caspaper/products/cal_paper.php?cal=1&amp;action=calculate"/>
    <hyperlink ref="A27" r:id="rId2"/>
  </hyperlinks>
  <pageMargins left="0.23622047244094491" right="0.23622047244094491" top="0.74803149606299213" bottom="0.47244094488188981" header="0.31496062992125984" footer="0.27559055118110237"/>
  <pageSetup paperSize="9" orientation="landscape" horizontalDpi="300" verticalDpi="300" r:id="rId3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1.ข้อมูลการปล่อยGHG</vt:lpstr>
      <vt:lpstr>2.ข้อมูลการดูดกลับGHG</vt:lpstr>
      <vt:lpstr>คำนวณการปล่อยGHG</vt:lpstr>
      <vt:lpstr>การคำนวณการดูดกลับ GHG</vt:lpstr>
      <vt:lpstr>แหล่งข้อมูลอ้างอิง EF</vt:lpstr>
      <vt:lpstr>_1._น้ำมันเบนซิน_แก๊สโซฮอลล์</vt:lpstr>
      <vt:lpstr>list_ชนิดเชี้อเพลิง</vt:lpstr>
      <vt:lpstr>list_ที่มาของข้อมูล</vt:lpstr>
      <vt:lpstr>'1.ข้อมูลการปล่อยGHG'!Print_Area</vt:lpstr>
      <vt:lpstr>'2.ข้อมูลการดูดกลับGHG'!Print_Area</vt:lpstr>
      <vt:lpstr>'แหล่งข้อมูลอ้างอิง EF'!Print_Area</vt:lpstr>
      <vt:lpstr>'1.ข้อมูลการปล่อยGHG'!Print_Titles</vt:lpstr>
      <vt:lpstr>'2.ข้อมูลการดูดกลับGHG'!Print_Titles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2016-07-04T18:30:09Z</cp:lastPrinted>
  <dcterms:created xsi:type="dcterms:W3CDTF">2016-06-08T09:03:54Z</dcterms:created>
  <dcterms:modified xsi:type="dcterms:W3CDTF">2016-08-15T09:07:29Z</dcterms:modified>
</cp:coreProperties>
</file>